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Ucebny Slezska\ZŠ Chrustova\"/>
    </mc:Choice>
  </mc:AlternateContent>
  <bookViews>
    <workbookView xWindow="0" yWindow="0" windowWidth="0" windowHeight="0"/>
  </bookViews>
  <sheets>
    <sheet name="Rekapitulace stavby" sheetId="1" r:id="rId1"/>
    <sheet name="11 - ZŠ Chrustova - Cvičn..." sheetId="2" r:id="rId2"/>
    <sheet name="12 - ZŠ Chrustova - Cvičn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'11 - ZŠ Chrustova - Cvičn...'!$C$94:$K$328</definedName>
    <definedName name="_xlnm.Print_Area" localSheetId="1">'11 - ZŠ Chrustova - Cvičn...'!$C$4:$J$39,'11 - ZŠ Chrustova - Cvičn...'!$C$45:$J$76,'11 - ZŠ Chrustova - Cvičn...'!$C$82:$K$328</definedName>
    <definedName name="_xlnm.Print_Titles" localSheetId="1">'11 - ZŠ Chrustova - Cvičn...'!$94:$94</definedName>
    <definedName name="_xlnm._FilterDatabase" localSheetId="2" hidden="1">'12 - ZŠ Chrustova - Cvičn...'!$C$80:$K$97</definedName>
    <definedName name="_xlnm.Print_Area" localSheetId="2">'12 - ZŠ Chrustova - Cvičn...'!$C$4:$J$39,'12 - ZŠ Chrustova - Cvičn...'!$C$45:$J$62,'12 - ZŠ Chrustova - Cvičn...'!$C$68:$K$97</definedName>
    <definedName name="_xlnm.Print_Titles" localSheetId="2">'12 - ZŠ Chrustova - Cvičn...'!$80:$80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2" r="J37"/>
  <c r="J36"/>
  <c i="1" r="AY55"/>
  <c i="2" r="J35"/>
  <c i="1" r="AX55"/>
  <c i="2"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T319"/>
  <c r="R320"/>
  <c r="R319"/>
  <c r="P320"/>
  <c r="P319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1"/>
  <c r="BH271"/>
  <c r="BG271"/>
  <c r="BF271"/>
  <c r="T271"/>
  <c r="R271"/>
  <c r="P271"/>
  <c r="BI263"/>
  <c r="BH263"/>
  <c r="BG263"/>
  <c r="BF263"/>
  <c r="T263"/>
  <c r="R263"/>
  <c r="P263"/>
  <c r="BI260"/>
  <c r="BH260"/>
  <c r="BG260"/>
  <c r="BF260"/>
  <c r="T260"/>
  <c r="R260"/>
  <c r="P260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T155"/>
  <c r="R156"/>
  <c r="R155"/>
  <c r="P156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1"/>
  <c r="BH111"/>
  <c r="BG111"/>
  <c r="BF111"/>
  <c r="T111"/>
  <c r="R111"/>
  <c r="P111"/>
  <c r="BI106"/>
  <c r="BH106"/>
  <c r="BG106"/>
  <c r="BF106"/>
  <c r="T106"/>
  <c r="R106"/>
  <c r="P106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89"/>
  <c r="E7"/>
  <c r="E48"/>
  <c i="1" r="L50"/>
  <c r="AM50"/>
  <c r="AM49"/>
  <c r="L49"/>
  <c r="AM47"/>
  <c r="L47"/>
  <c r="L45"/>
  <c r="L44"/>
  <c i="2" r="BK309"/>
  <c i="3" r="J86"/>
  <c i="2" r="BK131"/>
  <c r="J205"/>
  <c i="3" r="J96"/>
  <c i="2" r="BK239"/>
  <c r="J170"/>
  <c r="BK222"/>
  <c r="BK323"/>
  <c r="BK279"/>
  <c r="J142"/>
  <c r="J210"/>
  <c r="J286"/>
  <c r="BK161"/>
  <c r="J320"/>
  <c r="BK164"/>
  <c r="J231"/>
  <c r="BK303"/>
  <c r="BK326"/>
  <c r="BK210"/>
  <c r="BK106"/>
  <c r="BK183"/>
  <c i="3" r="BK84"/>
  <c i="2" r="J118"/>
  <c i="3" r="J88"/>
  <c i="2" r="BK226"/>
  <c r="J196"/>
  <c r="BK286"/>
  <c i="3" r="J94"/>
  <c i="2" r="J218"/>
  <c r="BK142"/>
  <c r="J212"/>
  <c r="BK271"/>
  <c i="3" r="BK86"/>
  <c i="1" r="AS54"/>
  <c i="2" r="BK167"/>
  <c r="BK312"/>
  <c r="BK152"/>
  <c r="BK289"/>
  <c r="BK118"/>
  <c r="J303"/>
  <c r="J312"/>
  <c r="J173"/>
  <c r="J131"/>
  <c r="J176"/>
  <c r="BK176"/>
  <c r="J242"/>
  <c r="J260"/>
  <c r="J279"/>
  <c r="BK192"/>
  <c r="J208"/>
  <c r="BK111"/>
  <c r="BK212"/>
  <c i="3" r="BK88"/>
  <c i="2" r="J199"/>
  <c r="BK320"/>
  <c r="J189"/>
  <c r="BK260"/>
  <c r="BK199"/>
  <c r="J106"/>
  <c i="3" r="J90"/>
  <c i="2" r="J323"/>
  <c r="J282"/>
  <c r="BK170"/>
  <c r="BK297"/>
  <c r="J183"/>
  <c r="J292"/>
  <c r="J152"/>
  <c r="BK180"/>
  <c r="BK121"/>
  <c r="J326"/>
  <c i="3" r="BK92"/>
  <c i="2" r="BK231"/>
  <c r="BK98"/>
  <c r="BK156"/>
  <c r="BK205"/>
  <c r="J167"/>
  <c r="BK189"/>
  <c i="3" r="BK96"/>
  <c i="2" r="J156"/>
  <c r="J136"/>
  <c r="BK306"/>
  <c r="BK208"/>
  <c r="J111"/>
  <c r="J309"/>
  <c r="J148"/>
  <c r="J186"/>
  <c r="J192"/>
  <c r="BK242"/>
  <c r="BK148"/>
  <c r="J289"/>
  <c i="3" r="BK90"/>
  <c i="2" r="J239"/>
  <c r="BK126"/>
  <c r="BK186"/>
  <c r="J306"/>
  <c r="BK246"/>
  <c r="BK218"/>
  <c r="J271"/>
  <c r="J180"/>
  <c r="J164"/>
  <c r="J126"/>
  <c r="J246"/>
  <c i="3" r="BK94"/>
  <c i="2" r="BK282"/>
  <c r="J234"/>
  <c r="J252"/>
  <c r="J215"/>
  <c r="J202"/>
  <c r="BK145"/>
  <c i="3" r="J84"/>
  <c i="2" r="BK252"/>
  <c r="J222"/>
  <c r="BK173"/>
  <c r="BK202"/>
  <c r="J263"/>
  <c r="BK234"/>
  <c r="BK215"/>
  <c i="3" r="J92"/>
  <c i="2" r="J297"/>
  <c r="J161"/>
  <c r="BK136"/>
  <c r="J249"/>
  <c r="BK196"/>
  <c r="J121"/>
  <c r="J98"/>
  <c r="J145"/>
  <c r="J226"/>
  <c r="BK292"/>
  <c r="BK263"/>
  <c r="BK249"/>
  <c r="F37"/>
  <c r="F36"/>
  <c l="1" r="R117"/>
  <c r="BK160"/>
  <c r="T160"/>
  <c r="T97"/>
  <c r="T195"/>
  <c r="T179"/>
  <c r="BK97"/>
  <c r="J97"/>
  <c r="J61"/>
  <c r="P245"/>
  <c r="P117"/>
  <c r="P179"/>
  <c r="P141"/>
  <c r="BK195"/>
  <c r="J195"/>
  <c r="J68"/>
  <c r="P322"/>
  <c r="P318"/>
  <c r="R97"/>
  <c r="R160"/>
  <c r="T296"/>
  <c r="BK141"/>
  <c r="J141"/>
  <c r="J63"/>
  <c r="P195"/>
  <c r="P160"/>
  <c r="R179"/>
  <c r="BK285"/>
  <c r="J285"/>
  <c r="J71"/>
  <c r="P97"/>
  <c r="R245"/>
  <c r="BK179"/>
  <c r="J179"/>
  <c r="J67"/>
  <c r="P285"/>
  <c r="R141"/>
  <c r="BK245"/>
  <c r="J245"/>
  <c r="J70"/>
  <c r="BK322"/>
  <c r="J322"/>
  <c r="J75"/>
  <c r="BK117"/>
  <c r="J117"/>
  <c r="J62"/>
  <c r="T221"/>
  <c r="R285"/>
  <c r="R322"/>
  <c r="R318"/>
  <c r="R195"/>
  <c r="BK296"/>
  <c r="J296"/>
  <c r="J72"/>
  <c i="3" r="BK83"/>
  <c r="J83"/>
  <c r="J61"/>
  <c i="2" r="R221"/>
  <c r="T285"/>
  <c r="T141"/>
  <c r="P221"/>
  <c r="R296"/>
  <c r="T322"/>
  <c r="T318"/>
  <c i="3" r="P83"/>
  <c r="P82"/>
  <c r="P81"/>
  <c i="1" r="AU56"/>
  <c i="2" r="T117"/>
  <c r="BK221"/>
  <c r="J221"/>
  <c r="J69"/>
  <c r="P296"/>
  <c i="3" r="R83"/>
  <c r="R82"/>
  <c r="R81"/>
  <c i="2" r="T245"/>
  <c i="3" r="T83"/>
  <c r="T82"/>
  <c r="T81"/>
  <c i="2" r="BK155"/>
  <c r="J155"/>
  <c r="J64"/>
  <c r="BK319"/>
  <c r="J319"/>
  <c r="J74"/>
  <c r="J160"/>
  <c r="J66"/>
  <c r="BK96"/>
  <c i="3" r="J52"/>
  <c i="2" r="BK318"/>
  <c r="J318"/>
  <c r="J73"/>
  <c i="3" r="E71"/>
  <c r="BE96"/>
  <c r="F55"/>
  <c r="BE90"/>
  <c r="BE86"/>
  <c r="BE88"/>
  <c r="BE92"/>
  <c r="BE84"/>
  <c r="BE94"/>
  <c i="2" r="BE323"/>
  <c r="BE263"/>
  <c r="BE306"/>
  <c r="BE309"/>
  <c r="BE131"/>
  <c r="BE161"/>
  <c r="BE218"/>
  <c r="BE289"/>
  <c r="BE231"/>
  <c r="BE234"/>
  <c r="BE252"/>
  <c r="BE271"/>
  <c i="1" r="BD55"/>
  <c i="2" r="BE126"/>
  <c r="BE136"/>
  <c r="BE142"/>
  <c r="BE148"/>
  <c r="BE186"/>
  <c r="BE199"/>
  <c r="BE210"/>
  <c r="BE242"/>
  <c r="J52"/>
  <c r="BE111"/>
  <c r="BE173"/>
  <c r="BE180"/>
  <c r="BE183"/>
  <c r="F55"/>
  <c r="BE118"/>
  <c r="BE286"/>
  <c r="BE292"/>
  <c r="BE121"/>
  <c r="BE176"/>
  <c r="E85"/>
  <c r="BE106"/>
  <c r="BE156"/>
  <c r="BE170"/>
  <c r="BE202"/>
  <c r="BE226"/>
  <c r="BE192"/>
  <c r="BE205"/>
  <c r="BE212"/>
  <c r="BE297"/>
  <c r="BE303"/>
  <c r="BE222"/>
  <c r="BE164"/>
  <c r="BE215"/>
  <c r="BE246"/>
  <c r="BE249"/>
  <c r="BE312"/>
  <c r="BE98"/>
  <c r="BE208"/>
  <c r="BE320"/>
  <c r="BE189"/>
  <c r="BE279"/>
  <c r="BE282"/>
  <c r="BE326"/>
  <c r="BE145"/>
  <c r="BE152"/>
  <c r="BE167"/>
  <c r="BE196"/>
  <c r="BE239"/>
  <c r="BE260"/>
  <c i="1" r="BC55"/>
  <c i="3" r="F37"/>
  <c i="1" r="BD56"/>
  <c r="BD54"/>
  <c r="W33"/>
  <c i="3" r="F36"/>
  <c i="1" r="BC56"/>
  <c r="BC54"/>
  <c r="W32"/>
  <c i="2" r="F35"/>
  <c i="1" r="BB55"/>
  <c i="3" r="F35"/>
  <c i="1" r="BB56"/>
  <c i="2" r="J34"/>
  <c i="3" r="F34"/>
  <c i="1" r="BA56"/>
  <c i="2" r="F34"/>
  <c i="3" r="J34"/>
  <c i="1" r="AW56"/>
  <c i="2" l="1" r="P96"/>
  <c r="R159"/>
  <c r="T96"/>
  <c r="T159"/>
  <c r="R96"/>
  <c r="R95"/>
  <c r="BK159"/>
  <c r="J159"/>
  <c r="J65"/>
  <c r="P159"/>
  <c r="P95"/>
  <c i="1" r="AU55"/>
  <c r="AW55"/>
  <c r="BA55"/>
  <c i="3" r="BK82"/>
  <c r="J82"/>
  <c r="J60"/>
  <c i="2" r="J96"/>
  <c r="J60"/>
  <c i="1" r="BA54"/>
  <c r="AW54"/>
  <c r="AK30"/>
  <c i="2" r="F33"/>
  <c i="1" r="AZ55"/>
  <c i="2" r="J33"/>
  <c i="1" r="AV55"/>
  <c r="AT55"/>
  <c r="BB54"/>
  <c r="AX54"/>
  <c i="3" r="F33"/>
  <c i="1" r="AZ56"/>
  <c r="AU54"/>
  <c r="AY54"/>
  <c i="3" r="J33"/>
  <c i="1" r="AV56"/>
  <c r="AT56"/>
  <c i="2" l="1" r="T95"/>
  <c r="BK95"/>
  <c r="J95"/>
  <c i="3" r="BK81"/>
  <c r="J81"/>
  <c r="J59"/>
  <c i="1" r="W30"/>
  <c r="W31"/>
  <c r="AZ54"/>
  <c r="AV54"/>
  <c r="AK29"/>
  <c i="2" r="J30"/>
  <c i="1" r="AG55"/>
  <c i="2" l="1" r="J39"/>
  <c r="J59"/>
  <c i="1" r="AN55"/>
  <c r="AT54"/>
  <c i="3" r="J30"/>
  <c i="1" r="AG56"/>
  <c r="AG54"/>
  <c r="AK26"/>
  <c r="AK35"/>
  <c r="W29"/>
  <c i="3" l="1" r="J39"/>
  <c i="1" r="AN54"/>
  <c r="AN56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<sst xmlns="http://schemas.openxmlformats.org/spreadsheetml/2006/main">
  <si>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</si>
  <si>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</si>
  <si>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</si>
  <si>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</si>
  <si>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</si>
  <si>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{10fef8ae-0109-4d10-bc42-a6f404048d51}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</si>
  <si>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</si>
  <si>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</si>
  <si>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</si>
  <si>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</si>
  <si>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</si>
  <si>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</si>
  <si>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</si>
  <si>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</si>
  <si>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</si>
  <si>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</si>
  <si>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</si>
  <si>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učeben ZŠ Slezská Ostrava II (PD, AD, IČ)</t>
  </si>
  <si>
    <t>KSO:</t>
  </si>
  <si>
    <t/>
  </si>
  <si>
    <t>CC-CZ:</t>
  </si>
  <si>
    <t>Místo:</t>
  </si>
  <si>
    <t>Slezská Ostrava</t>
  </si>
  <si>
    <t>Datum:</t>
  </si>
  <si>
    <t>30. 11. 2021</t>
  </si>
  <si>
    <t>Zadavatel:</t>
  </si>
  <si>
    <t>IČ:</t>
  </si>
  <si>
    <t>Městský obvod Slezská Ostrava</t>
  </si>
  <si>
    <t>DIČ:</t>
  </si>
  <si>
    <t>Uchazeč:</t>
  </si>
  <si>
    <t>Vyplň údaj</t>
  </si>
  <si>
    <t>Projektant:</t>
  </si>
  <si>
    <t>Kapego projekt s.r.o.</t>
  </si>
  <si>
    <t>True</t>
  </si>
  <si>
    <t>Zpracovatel:</t>
  </si>
  <si>
    <t>Pavel Klus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</si>
  <si>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</si>
  <si>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</si>
  <si>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</si>
  <si>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</si>
  <si>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</si>
  <si>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</si>
  <si>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</si>
  <si>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</si>
  <si>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</si>
  <si>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</si>
  <si>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</si>
  <si>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</si>
  <si>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</si>
  <si>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</si>
  <si>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</si>
  <si>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</si>
  <si>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</si>
  <si>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</si>
  <si>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</si>
  <si>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</si>
  <si>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</si>
  <si>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</si>
  <si>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</si>
  <si>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</si>
  <si>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</si>
  <si>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</si>
  <si>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</si>
  <si>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</si>
  <si>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</si>
  <si>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</si>
  <si>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</si>
  <si>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</si>
  <si>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</si>
  <si>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</si>
  <si>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</si>
  <si>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</si>
  <si>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</si>
  <si>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</si>
  <si>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</si>
  <si>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</si>
  <si>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</si>
  <si>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</t>
  </si>
  <si>
    <t>ZŠ Chrustova - Cvičná kuchyňka - stavební část</t>
  </si>
  <si>
    <t>STA</t>
  </si>
  <si>
    <t>1</t>
  </si>
  <si>
    <t>{c22c8d7b-82b3-4c31-8c5e-6299f6aacbe5}</t>
  </si>
  <si>
    <t>2</t>
  </si>
  <si>
    <t>12</t>
  </si>
  <si>
    <t>ZŠ Chrustova - Cvičná kuchyňka interiér</t>
  </si>
  <si>
    <t>{7e4f1bce-a176-42b2-851e-a67155bd5906}</t>
  </si>
  <si>
    <t>KRYCÍ LIST SOUPISU PRACÍ</t>
  </si>
  <si>
    <t>Objekt:</t>
  </si>
  <si>
    <t>11 - ZŠ Chrustova - Cvičná kuchyňka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</si>
  <si>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</si>
  <si>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</si>
  <si>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</si>
  <si>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</si>
  <si>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</si>
  <si>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</si>
  <si>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</si>
  <si>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</si>
  <si>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</si>
  <si>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</si>
  <si>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</si>
  <si>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</si>
  <si>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</si>
  <si>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</si>
  <si>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</si>
  <si>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</si>
  <si>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</si>
  <si>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</si>
  <si>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</si>
  <si>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</si>
  <si>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</si>
  <si>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</si>
  <si>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</si>
  <si>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</si>
  <si>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</si>
  <si>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</si>
  <si>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</si>
  <si>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</si>
  <si>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</si>
  <si>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</si>
  <si>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</si>
  <si>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</si>
  <si>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</si>
  <si>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</si>
  <si>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</si>
  <si>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</si>
  <si>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</si>
  <si>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</si>
  <si>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</si>
  <si>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612325121</t>
  </si>
  <si>
    <t>Vápenocementová štuková omítka rýh ve stěnách š do 150 mm</t>
  </si>
  <si>
    <t>m2</t>
  </si>
  <si>
    <t>CS ÚRS 2024 02</t>
  </si>
  <si>
    <t>4</t>
  </si>
  <si>
    <t>1607843872</t>
  </si>
  <si>
    <t>PP</t>
  </si>
  <si>
    <t>Vápenocementová omítka rýh štuková dvouvrstvá ve stěnách, šířky rýhy do 150 mm</t>
  </si>
  <si>
    <t>Online PSC</t>
  </si>
  <si>
    <t>https://podminky.urs.cz/item/CS_URS_2024_02/612325121</t>
  </si>
  <si>
    <t>VV</t>
  </si>
  <si>
    <t>pro PPR</t>
  </si>
  <si>
    <t>20*0,15</t>
  </si>
  <si>
    <t>pro HT</t>
  </si>
  <si>
    <t>11*0,15</t>
  </si>
  <si>
    <t>Součet</t>
  </si>
  <si>
    <t>632451234</t>
  </si>
  <si>
    <t>Potěr cementový samonivelační litý C25 tl přes 45 do 50 mm</t>
  </si>
  <si>
    <t>-676661791</t>
  </si>
  <si>
    <t>Potěr cementový samonivelační litý tř. C 25, tl. přes 45 do 50 mm</t>
  </si>
  <si>
    <t>https://podminky.urs.cz/item/CS_URS_2024_02/632451234</t>
  </si>
  <si>
    <t>M301</t>
  </si>
  <si>
    <t>20,14</t>
  </si>
  <si>
    <t>3</t>
  </si>
  <si>
    <t>632451292</t>
  </si>
  <si>
    <t>Příplatek k cementovému samonivelačnímu litému potěru C25 ZKD 5 mm tl přes 50 mm</t>
  </si>
  <si>
    <t>922524503</t>
  </si>
  <si>
    <t>Potěr cementový samonivelační litý Příplatek k cenám za každých dalších i započatých 5 mm tloušťky přes 50 mm tř. C 25</t>
  </si>
  <si>
    <t>https://podminky.urs.cz/item/CS_URS_2024_02/632451292</t>
  </si>
  <si>
    <t>20,14*2 "Přepočtené koeficientem množství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</si>
  <si>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</si>
  <si>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</si>
  <si>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</si>
  <si>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</si>
  <si>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47625680</t>
  </si>
  <si>
    <t>Lešení pomocné pracovní pro objekty pozemních staveb pro zatížení do 150 kg/m2, o výšce lešeňové podlahy do 1,9 m</t>
  </si>
  <si>
    <t>https://podminky.urs.cz/item/CS_URS_2024_02/949101111</t>
  </si>
  <si>
    <t>5</t>
  </si>
  <si>
    <t>952901111</t>
  </si>
  <si>
    <t>Vyčištění budov bytové a občanské výstavby při výšce podlaží do 4 m</t>
  </si>
  <si>
    <t>-726821920</t>
  </si>
  <si>
    <t>Vyčištění budov nebo objektů před předáním do užívání budov bytové nebo občanské výstavby, světlé výšky podlaží do 4 m</t>
  </si>
  <si>
    <t>https://podminky.urs.cz/item/CS_URS_2024_02/952901111</t>
  </si>
  <si>
    <t>965045113</t>
  </si>
  <si>
    <t>Bourání potěrů cementových nebo pískocementových tl do 50 mm pl přes 4 m2</t>
  </si>
  <si>
    <t>-13915485</t>
  </si>
  <si>
    <t>Bourání potěrů tl. do 50 mm cementových nebo pískocementových, plochy přes 4 m2</t>
  </si>
  <si>
    <t>https://podminky.urs.cz/item/CS_URS_2024_02/965045113</t>
  </si>
  <si>
    <t>7</t>
  </si>
  <si>
    <t>974031132</t>
  </si>
  <si>
    <t>Vysekání rýh ve zdivu cihelném hl do 50 mm š do 70 mm</t>
  </si>
  <si>
    <t>m</t>
  </si>
  <si>
    <t>-1750181346</t>
  </si>
  <si>
    <t>Vysekání rýh ve zdivu cihelném na maltu vápennou nebo vápenocementovou do hl. 50 mm a šířky do 70 mm</t>
  </si>
  <si>
    <t>https://podminky.urs.cz/item/CS_URS_2024_02/974031132</t>
  </si>
  <si>
    <t>20</t>
  </si>
  <si>
    <t>8</t>
  </si>
  <si>
    <t>974031142</t>
  </si>
  <si>
    <t>Vysekání rýh ve zdivu cihelném hl do 70 mm š do 70 mm</t>
  </si>
  <si>
    <t>1694777012</t>
  </si>
  <si>
    <t>Vysekání rýh ve zdivu cihelném na maltu vápennou nebo vápenocementovou do hl. 70 mm a šířky do 70 mm</t>
  </si>
  <si>
    <t>https://podminky.urs.cz/item/CS_URS_2024_02/974031142</t>
  </si>
  <si>
    <t>997</t>
  </si>
  <si>
    <t>Přesun sutě</t>
  </si>
  <si>
    <t>997013211</t>
  </si>
  <si>
    <t>Vnitrostaveništní doprava suti a vybouraných hmot pro budovy v do 6 m ručně</t>
  </si>
  <si>
    <t>t</t>
  </si>
  <si>
    <t>-256284025</t>
  </si>
  <si>
    <t>Vnitrostaveništní doprava suti a vybouraných hmot vodorovně do 50 m s naložením ručně pro budovy a haly výšky do 6 m</t>
  </si>
  <si>
    <t>https://podminky.urs.cz/item/CS_URS_2024_02/997013211</t>
  </si>
  <si>
    <t>10</t>
  </si>
  <si>
    <t>997013501</t>
  </si>
  <si>
    <t>Odvoz suti a vybouraných hmot na skládku nebo meziskládku do 1 km se složením</t>
  </si>
  <si>
    <t>-1015423423</t>
  </si>
  <si>
    <t>Odvoz suti a vybouraných hmot na skládku nebo meziskládku se složením, na vzdálenost do 1 km</t>
  </si>
  <si>
    <t>https://podminky.urs.cz/item/CS_URS_2024_02/997013501</t>
  </si>
  <si>
    <t>997013509</t>
  </si>
  <si>
    <t>Příplatek k odvozu suti a vybouraných hmot na skládku ZKD 1 km přes 1 km</t>
  </si>
  <si>
    <t>-1160009119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</si>
  <si>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</si>
  <si>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</si>
  <si>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2,135*14 "Přepočtené koeficientem množství</t>
  </si>
  <si>
    <t>997013869</t>
  </si>
  <si>
    <t>Poplatek za uložení stavebního odpadu na recyklační skládce (skládkovné) ze směsí betonu, cihel a keramických výrobků kód odpadu 17 01 07</t>
  </si>
  <si>
    <t>877626543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</si>
  <si>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</si>
  <si>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https://podminky.urs.cz/item/CS_URS_2024_02/997013869</t>
  </si>
  <si>
    <t>998</t>
  </si>
  <si>
    <t>Přesun hmot</t>
  </si>
  <si>
    <t>13</t>
  </si>
  <si>
    <t>998018001</t>
  </si>
  <si>
    <t>Přesun hmot pro budovy ruční pro budovy v do 6 m</t>
  </si>
  <si>
    <t>-569719413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</si>
  <si>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</si>
  <si>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https://podminky.urs.cz/item/CS_URS_2024_02/998018001</t>
  </si>
  <si>
    <t>PSV</t>
  </si>
  <si>
    <t>Práce a dodávky PSV</t>
  </si>
  <si>
    <t>721</t>
  </si>
  <si>
    <t>Zdravotechnika - vnitřní kanalizace</t>
  </si>
  <si>
    <t>14</t>
  </si>
  <si>
    <t>721171913</t>
  </si>
  <si>
    <t>Potrubí z PP propojení potrubí DN 50</t>
  </si>
  <si>
    <t>kus</t>
  </si>
  <si>
    <t>16</t>
  </si>
  <si>
    <t>-388747270</t>
  </si>
  <si>
    <t>Opravy odpadního potrubí plastového propojení dosavadního potrubí DN 50</t>
  </si>
  <si>
    <t>https://podminky.urs.cz/item/CS_URS_2024_02/721171913</t>
  </si>
  <si>
    <t>721174042</t>
  </si>
  <si>
    <t>Potrubí kanalizační z PP připojovací DN 40</t>
  </si>
  <si>
    <t>1070896635</t>
  </si>
  <si>
    <t>Potrubí z trub polypropylenových připojovací DN 40</t>
  </si>
  <si>
    <t>https://podminky.urs.cz/item/CS_URS_2024_02/721174042</t>
  </si>
  <si>
    <t>721174043</t>
  </si>
  <si>
    <t>Potrubí kanalizační z PP připojovací DN 50</t>
  </si>
  <si>
    <t>-616691020</t>
  </si>
  <si>
    <t>Potrubí z trub polypropylenových připojovací DN 50</t>
  </si>
  <si>
    <t>https://podminky.urs.cz/item/CS_URS_2024_02/721174043</t>
  </si>
  <si>
    <t>17</t>
  </si>
  <si>
    <t>721226511</t>
  </si>
  <si>
    <t>Zápachová uzávěrka podomítková pro pračku a myčku DN 40</t>
  </si>
  <si>
    <t>-1257853132</t>
  </si>
  <si>
    <t>Zápachové uzávěrky podomítkové (Pe) s krycí deskou pro pračku a myčku DN 40</t>
  </si>
  <si>
    <t>https://podminky.urs.cz/item/CS_URS_2024_02/721226511</t>
  </si>
  <si>
    <t>18</t>
  </si>
  <si>
    <t>721290111</t>
  </si>
  <si>
    <t>Zkouška těsnosti potrubí kanalizace vodou DN do 125</t>
  </si>
  <si>
    <t>-706057161</t>
  </si>
  <si>
    <t>Zkouška těsnosti kanalizace v objektech vodou do DN 125</t>
  </si>
  <si>
    <t>https://podminky.urs.cz/item/CS_URS_2024_02/721290111</t>
  </si>
  <si>
    <t>19</t>
  </si>
  <si>
    <t>998721101</t>
  </si>
  <si>
    <t>Přesun hmot tonážní pro vnitřní kanalizaci v objektech v do 6 m</t>
  </si>
  <si>
    <t>989896895</t>
  </si>
  <si>
    <t>Přesun hmot pro vnitřní kanalizaci stanovený z hmotnosti přesunovaného materiálu vodorovná dopravní vzdálenost do 50 m základní v objektech výšky do 6 m</t>
  </si>
  <si>
    <t>https://podminky.urs.cz/item/CS_URS_2024_02/998721101</t>
  </si>
  <si>
    <t>722</t>
  </si>
  <si>
    <t>Zdravotechnika - vnitřní vodovod</t>
  </si>
  <si>
    <t>722131912</t>
  </si>
  <si>
    <t>Potrubí pozinkované závitové vsazení odbočky do potrubí DN 20</t>
  </si>
  <si>
    <t>soubor</t>
  </si>
  <si>
    <t>-751720372</t>
  </si>
  <si>
    <t>Opravy vodovodního potrubí z ocelových trubek pozinkovaných závitových vsazení odbočky do potrubí DN 20</t>
  </si>
  <si>
    <t>https://podminky.urs.cz/item/CS_URS_2024_02/722131912</t>
  </si>
  <si>
    <t>722174002</t>
  </si>
  <si>
    <t>Potrubí vodovodní plastové PPR svar polyfúze PN 16 D 20x2,8 mm</t>
  </si>
  <si>
    <t>-827440452</t>
  </si>
  <si>
    <t>Potrubí z plastových trubek z polypropylenu PPR svařovaných polyfúzně PN 16 (SDR 7,4) D 20 x 2,8</t>
  </si>
  <si>
    <t>https://podminky.urs.cz/item/CS_URS_2024_02/722174002</t>
  </si>
  <si>
    <t>22</t>
  </si>
  <si>
    <t>722181231</t>
  </si>
  <si>
    <t>Ochrana vodovodního potrubí přilepenými termoizolačními trubicemi z PE tl přes 9 do 13 mm DN do 22 mm</t>
  </si>
  <si>
    <t>-940720576</t>
  </si>
  <si>
    <t>Ochrana potrubí termoizolačními trubicemi z pěnového polyetylenu PE přilepenými v příčných a podélných spojích, tloušťky izolace přes 9 do 13 mm, vnitřního průměru izolace DN do 22 mm</t>
  </si>
  <si>
    <t>https://podminky.urs.cz/item/CS_URS_2024_02/722181231</t>
  </si>
  <si>
    <t>23</t>
  </si>
  <si>
    <t>722290234</t>
  </si>
  <si>
    <t>Proplach a dezinfekce vodovodního potrubí DN do 80</t>
  </si>
  <si>
    <t>-1159754673</t>
  </si>
  <si>
    <t>Zkoušky, proplach a desinfekce vodovodního potrubí proplach a desinfekce vodovodního potrubí do DN 80</t>
  </si>
  <si>
    <t>https://podminky.urs.cz/item/CS_URS_2024_02/722290234</t>
  </si>
  <si>
    <t>24</t>
  </si>
  <si>
    <t>998722101</t>
  </si>
  <si>
    <t>Přesun hmot tonážní pro vnitřní vodovod v objektech v do 6 m</t>
  </si>
  <si>
    <t>-492918971</t>
  </si>
  <si>
    <t>Přesun hmot pro vnitřní vodovod stanovený z hmotnosti přesunovaného materiálu vodorovná dopravní vzdálenost do 50 m základní v objektech výšky do 6 m</t>
  </si>
  <si>
    <t>https://podminky.urs.cz/item/CS_URS_2024_02/998722101</t>
  </si>
  <si>
    <t>725</t>
  </si>
  <si>
    <t>Zdravotechnika - zařizovací předměty</t>
  </si>
  <si>
    <t>25</t>
  </si>
  <si>
    <t>725211617</t>
  </si>
  <si>
    <t>Umyvadlo keramické bílé šířky 600 mm s krytem na sifon připevněné na stěnu šrouby</t>
  </si>
  <si>
    <t>363982491</t>
  </si>
  <si>
    <t>Umyvadla keramická bílá bez výtokových armatur připevněná na stěnu šrouby s krytem na sifon (polosloupem), šířka umyvadla 600 mm</t>
  </si>
  <si>
    <t>https://podminky.urs.cz/item/CS_URS_2024_02/725211617</t>
  </si>
  <si>
    <t>26</t>
  </si>
  <si>
    <t>725310823</t>
  </si>
  <si>
    <t>Demontáž dřez jednoduchý vestavěný v kuchyňských sestavách bez výtokových armatur</t>
  </si>
  <si>
    <t>117168958</t>
  </si>
  <si>
    <t>Demontáž dřezů jednodílných bez výtokových armatur vestavěných v kuchyňských sestavách</t>
  </si>
  <si>
    <t>https://podminky.urs.cz/item/CS_URS_2024_02/725310823</t>
  </si>
  <si>
    <t>27</t>
  </si>
  <si>
    <t>725311121</t>
  </si>
  <si>
    <t>Dřez jednoduchý nerezový se zápachovou uzávěrkou s odkapávací plochou 560x480 mm a miskou</t>
  </si>
  <si>
    <t>-723914195</t>
  </si>
  <si>
    <t>Dřezy bez výtokových armatur jednoduché se zápachovou uzávěrkou nerezové s odkapávací plochou 560x480 mm a miskou</t>
  </si>
  <si>
    <t>https://podminky.urs.cz/item/CS_URS_2024_02/725311121</t>
  </si>
  <si>
    <t>28</t>
  </si>
  <si>
    <t>725819401</t>
  </si>
  <si>
    <t>Montáž ventilů rohových G 1/2" s připojovací trubičkou</t>
  </si>
  <si>
    <t>515402276</t>
  </si>
  <si>
    <t>Ventily montáž ventilů ostatních typů rohových s připojovací trubičkou G 1/2"</t>
  </si>
  <si>
    <t>https://podminky.urs.cz/item/CS_URS_2024_02/725819401</t>
  </si>
  <si>
    <t>29</t>
  </si>
  <si>
    <t>M</t>
  </si>
  <si>
    <t>55141001</t>
  </si>
  <si>
    <t>kohout kulový rohový mosazný R 1/2"x3/8"</t>
  </si>
  <si>
    <t>32</t>
  </si>
  <si>
    <t>1495046640</t>
  </si>
  <si>
    <t>30</t>
  </si>
  <si>
    <t>IVR.15020250</t>
  </si>
  <si>
    <t>Sanitární flexi-ohebná hadice (9x13) - 3/8"Fx1/2"F, 50cm</t>
  </si>
  <si>
    <t>-1131270432</t>
  </si>
  <si>
    <t>31</t>
  </si>
  <si>
    <t>725821329</t>
  </si>
  <si>
    <t>Baterie dřezová stojánková páková s vytahovací sprškou</t>
  </si>
  <si>
    <t>1887878925</t>
  </si>
  <si>
    <t>Baterie dřezové stojánkové pákové s otáčivým ústím a délkou ramínka s vytahovací sprškou</t>
  </si>
  <si>
    <t>https://podminky.urs.cz/item/CS_URS_2024_02/725821329</t>
  </si>
  <si>
    <t>725822611</t>
  </si>
  <si>
    <t>Baterie umyvadlová stojánková páková bez výpusti</t>
  </si>
  <si>
    <t>158251699</t>
  </si>
  <si>
    <t>Baterie umyvadlové stojánkové pákové bez výpusti</t>
  </si>
  <si>
    <t>https://podminky.urs.cz/item/CS_URS_2024_02/725822611</t>
  </si>
  <si>
    <t>33</t>
  </si>
  <si>
    <t>998725101</t>
  </si>
  <si>
    <t>Přesun hmot tonážní pro zařizovací předměty v objektech v do 6 m</t>
  </si>
  <si>
    <t>-1490205114</t>
  </si>
  <si>
    <t>Přesun hmot pro zařizovací předměty stanovený z hmotnosti přesunovaného materiálu vodorovná dopravní vzdálenost do 50 m základní v objektech výšky do 6 m</t>
  </si>
  <si>
    <t>https://podminky.urs.cz/item/CS_URS_2024_02/998725101</t>
  </si>
  <si>
    <t>776</t>
  </si>
  <si>
    <t>Podlahy povlakové</t>
  </si>
  <si>
    <t>34</t>
  </si>
  <si>
    <t>776201812</t>
  </si>
  <si>
    <t>Demontáž lepených povlakových podlah s podložkou ručně</t>
  </si>
  <si>
    <t>1356693866</t>
  </si>
  <si>
    <t>Demontáž povlakových podlahovin lepených ručně s podložkou</t>
  </si>
  <si>
    <t>https://podminky.urs.cz/item/CS_URS_2024_02/776201812</t>
  </si>
  <si>
    <t>35</t>
  </si>
  <si>
    <t>776232111</t>
  </si>
  <si>
    <t>Lepení lamel a čtverců z vinylu 2-složkovým lepidlem</t>
  </si>
  <si>
    <t>1811248495</t>
  </si>
  <si>
    <t>Montáž podlahovin z vinylu lepením lamel nebo čtverců 2-složkovým lepidlem (do vlhkých prostor)</t>
  </si>
  <si>
    <t>https://podminky.urs.cz/item/CS_URS_2024_02/776232111</t>
  </si>
  <si>
    <t>36</t>
  </si>
  <si>
    <t>28411051</t>
  </si>
  <si>
    <t>dílce vinylové tl 2,5mm, nášlapná vrstva 0,55mm, úprava PUR, třída zátěže 23/33/42, otlak 0,05mm, R10, třída otěru T, hořlavost Bfl S1, bez ftalátů</t>
  </si>
  <si>
    <t>-1948087492</t>
  </si>
  <si>
    <t>20,14*1,1 "Přepočtené koeficientem množství</t>
  </si>
  <si>
    <t>37</t>
  </si>
  <si>
    <t>776411112</t>
  </si>
  <si>
    <t>Montáž obvodových soklíků výšky do 100 mm</t>
  </si>
  <si>
    <t>991337885</t>
  </si>
  <si>
    <t>Montáž soklíků lepením obvodových, výšky přes 80 do 100 mm</t>
  </si>
  <si>
    <t>https://podminky.urs.cz/item/CS_URS_2024_02/776411112</t>
  </si>
  <si>
    <t>18,2</t>
  </si>
  <si>
    <t>38</t>
  </si>
  <si>
    <t>28411010</t>
  </si>
  <si>
    <t>lišta soklová PVC 20x100mm</t>
  </si>
  <si>
    <t>-1661425273</t>
  </si>
  <si>
    <t>18,2*1,02 "Přepočtené koeficientem množství</t>
  </si>
  <si>
    <t>39</t>
  </si>
  <si>
    <t>998776101</t>
  </si>
  <si>
    <t>Přesun hmot tonážní pro podlahy povlakové v objektech v do 6 m</t>
  </si>
  <si>
    <t>167953036</t>
  </si>
  <si>
    <t>Přesun hmot pro podlahy povlakové stanovený z hmotnosti přesunovaného materiálu vodorovná dopravní vzdálenost do 50 m základní v objektech výšky do 6 m</t>
  </si>
  <si>
    <t>https://podminky.urs.cz/item/CS_URS_2024_02/998776101</t>
  </si>
  <si>
    <t>781</t>
  </si>
  <si>
    <t>Dokončovací práce - obklady</t>
  </si>
  <si>
    <t>40</t>
  </si>
  <si>
    <t>781121011</t>
  </si>
  <si>
    <t>Nátěr penetrační na stěnu</t>
  </si>
  <si>
    <t>-933077662</t>
  </si>
  <si>
    <t>Příprava podkladu před provedením obkladu nátěr penetrační na stěnu</t>
  </si>
  <si>
    <t>https://podminky.urs.cz/item/CS_URS_2024_02/781121011</t>
  </si>
  <si>
    <t>41</t>
  </si>
  <si>
    <t>781151031</t>
  </si>
  <si>
    <t>Celoplošné vyrovnání podkladu stěrkou tl 3 mm</t>
  </si>
  <si>
    <t>319979376</t>
  </si>
  <si>
    <t>Příprava podkladu před provedením obkladu celoplošné vyrovnání podkladu stěrkou, tloušťky 3 mm</t>
  </si>
  <si>
    <t>https://podminky.urs.cz/item/CS_URS_2024_02/781151031</t>
  </si>
  <si>
    <t>42</t>
  </si>
  <si>
    <t>781474114</t>
  </si>
  <si>
    <t>Montáž obkladů keramických hladkých lepených cementovým flexibilním lepidlem přes 19 do 22 ks/m2</t>
  </si>
  <si>
    <t>-1066567707</t>
  </si>
  <si>
    <t>Montáž keramických obkladů stěn lepených cementovým flexibilním lepidlem hladkých přes 19 do 22 ks/m2</t>
  </si>
  <si>
    <t>https://podminky.urs.cz/item/CS_URS_2024_02/781474114</t>
  </si>
  <si>
    <t>obklad za linkami</t>
  </si>
  <si>
    <t>2*1*2</t>
  </si>
  <si>
    <t>za umyvadly</t>
  </si>
  <si>
    <t>43</t>
  </si>
  <si>
    <t>59761709</t>
  </si>
  <si>
    <t>obklad keramický nemrazuvzdorný povrch hladký/mat/lesk tl do 10mm přes 19 do 22ks/m2</t>
  </si>
  <si>
    <t>-630384599</t>
  </si>
  <si>
    <t>6*1,1 "Přepočtené koeficientem množství</t>
  </si>
  <si>
    <t>44</t>
  </si>
  <si>
    <t>781492251</t>
  </si>
  <si>
    <t>Montáž profilů ukončovacích lepených flexibilním cementovým lepidlem</t>
  </si>
  <si>
    <t>445313891</t>
  </si>
  <si>
    <t>Obklad - dokončující práce montáž profilu lepeného flexibilním cementovým lepidlem ukončovacího</t>
  </si>
  <si>
    <t>https://podminky.urs.cz/item/CS_URS_2024_02/781492251</t>
  </si>
  <si>
    <t>1*2*2</t>
  </si>
  <si>
    <t>2+1+2</t>
  </si>
  <si>
    <t>45</t>
  </si>
  <si>
    <t>19416006</t>
  </si>
  <si>
    <t>lišta ukončovací z eloxovaného hliníku 12,5mm</t>
  </si>
  <si>
    <t>1659259240</t>
  </si>
  <si>
    <t>9*1,03 'Přepočtené koeficientem množství</t>
  </si>
  <si>
    <t>46</t>
  </si>
  <si>
    <t>781495211</t>
  </si>
  <si>
    <t>Čištění vnitřních ploch stěn po provedení obkladu chemickými prostředky</t>
  </si>
  <si>
    <t>-1733339700</t>
  </si>
  <si>
    <t>Čištění vnitřních ploch po provedení obkladu stěn chemickými prostředky</t>
  </si>
  <si>
    <t>https://podminky.urs.cz/item/CS_URS_2024_02/781495211</t>
  </si>
  <si>
    <t>47</t>
  </si>
  <si>
    <t>998781101</t>
  </si>
  <si>
    <t>Přesun hmot tonážní pro obklady keramické v objektech v do 6 m</t>
  </si>
  <si>
    <t>592566691</t>
  </si>
  <si>
    <t>Přesun hmot pro obklady keramické stanovený z hmotnosti přesunovaného materiálu vodorovná dopravní vzdálenost do 50 m základní v objektech výšky do 6 m</t>
  </si>
  <si>
    <t>https://podminky.urs.cz/item/CS_URS_2024_02/998781101</t>
  </si>
  <si>
    <t>783</t>
  </si>
  <si>
    <t>Dokončovací práce - nátěry</t>
  </si>
  <si>
    <t>48</t>
  </si>
  <si>
    <t>783601325</t>
  </si>
  <si>
    <t>Odmaštění článkových otopných těles vodou ředitelným odmašťovačem před provedením nátěru</t>
  </si>
  <si>
    <t>292810349</t>
  </si>
  <si>
    <t>Příprava podkladu otopných těles před provedením nátěrů článkových odmaštěním vodou ředitelným</t>
  </si>
  <si>
    <t>https://podminky.urs.cz/item/CS_URS_2024_02/783601325</t>
  </si>
  <si>
    <t>49</t>
  </si>
  <si>
    <t>783624141</t>
  </si>
  <si>
    <t>Základní jednonásobný akrylátový nátěr litinových otopných těles</t>
  </si>
  <si>
    <t>1063113518</t>
  </si>
  <si>
    <t>Základní nátěr otopných těles jednonásobný litinových akrylátový</t>
  </si>
  <si>
    <t>https://podminky.urs.cz/item/CS_URS_2024_02/783624141</t>
  </si>
  <si>
    <t>50</t>
  </si>
  <si>
    <t>783627147</t>
  </si>
  <si>
    <t>Krycí dvojnásobný akrylátový nátěr litinových otopných těles</t>
  </si>
  <si>
    <t>-1898540576</t>
  </si>
  <si>
    <t>Krycí nátěr (email) otopných těles litinových dvojnásobný akrylátový</t>
  </si>
  <si>
    <t>https://podminky.urs.cz/item/CS_URS_2024_02/783627147</t>
  </si>
  <si>
    <t>30*0,24</t>
  </si>
  <si>
    <t>784</t>
  </si>
  <si>
    <t>Dokončovací práce - malby a tapety</t>
  </si>
  <si>
    <t>51</t>
  </si>
  <si>
    <t>784121001</t>
  </si>
  <si>
    <t>Oškrabání malby v místnostech v do 3,80 m</t>
  </si>
  <si>
    <t>-1243398551</t>
  </si>
  <si>
    <t>Oškrabání malby v místnostech výšky do 3,80 m</t>
  </si>
  <si>
    <t>https://podminky.urs.cz/item/CS_URS_2024_02/784121001</t>
  </si>
  <si>
    <t>18,2*3,2</t>
  </si>
  <si>
    <t>52</t>
  </si>
  <si>
    <t>784171101</t>
  </si>
  <si>
    <t>Zakrytí vnitřních podlah včetně pozdějšího odkrytí</t>
  </si>
  <si>
    <t>169699716</t>
  </si>
  <si>
    <t>Zakrytí nemalovaných ploch (materiál ve specifikaci) včetně pozdějšího odkrytí podlah</t>
  </si>
  <si>
    <t>https://podminky.urs.cz/item/CS_URS_2024_02/784171101</t>
  </si>
  <si>
    <t>53</t>
  </si>
  <si>
    <t>58124844</t>
  </si>
  <si>
    <t>fólie pro malířské potřeby zakrývací tl 25µ 4x5m</t>
  </si>
  <si>
    <t>-1351394068</t>
  </si>
  <si>
    <t>20,14*1,05 "Přepočtené koeficientem množství</t>
  </si>
  <si>
    <t>54</t>
  </si>
  <si>
    <t>784181111</t>
  </si>
  <si>
    <t>Základní silikátová jednonásobná bezbarvá penetrace podkladu v místnostech v do 3,80 m</t>
  </si>
  <si>
    <t>2135145113</t>
  </si>
  <si>
    <t>Penetrace podkladu jednonásobná základní silikátová bezbarvá v místnostech výšky do 3,80 m</t>
  </si>
  <si>
    <t>https://podminky.urs.cz/item/CS_URS_2024_02/784181111</t>
  </si>
  <si>
    <t>55</t>
  </si>
  <si>
    <t>784211101</t>
  </si>
  <si>
    <t>Dvojnásobné bílé malby ze směsí za mokra výborně oděruvzdorných v místnostech v do 3,80 m</t>
  </si>
  <si>
    <t>378562216</t>
  </si>
  <si>
    <t>Malby z malířských směsí oděruvzdorných za mokra dvojnásobné, bílé za mokra oděruvzdorné výborně v místnostech výšky do 3,80 m</t>
  </si>
  <si>
    <t>https://podminky.urs.cz/item/CS_URS_2024_02/784211101</t>
  </si>
  <si>
    <t>Práce a dodávky M</t>
  </si>
  <si>
    <t>21-M</t>
  </si>
  <si>
    <t>Elektromontáže</t>
  </si>
  <si>
    <t>56</t>
  </si>
  <si>
    <t>M2101</t>
  </si>
  <si>
    <t>Elektroinstalace, viz samostatný rozpočet</t>
  </si>
  <si>
    <t>kpl</t>
  </si>
  <si>
    <t>64</t>
  </si>
  <si>
    <t>-1008972725</t>
  </si>
  <si>
    <t>46-M</t>
  </si>
  <si>
    <t>Zemní práce při extr.mont.pracích</t>
  </si>
  <si>
    <t>57</t>
  </si>
  <si>
    <t>460941211</t>
  </si>
  <si>
    <t>Vyplnění a omítnutí rýh při elektroinstalacích ve stěnách hl do 3 cm a š do 3 cm</t>
  </si>
  <si>
    <t>436225730</t>
  </si>
  <si>
    <t>Vyplnění rýh vyplnění a omítnutí rýh ve stěnách hloubky do 3 cm a šířky do 3 cm</t>
  </si>
  <si>
    <t>https://podminky.urs.cz/item/CS_URS_2024_02/460941211</t>
  </si>
  <si>
    <t>58</t>
  </si>
  <si>
    <t>460941233</t>
  </si>
  <si>
    <t>Vyplnění a omítnutí rýh při elektroinstalacích ve stěnách hl přes 5 do 7 cm a š přes 10 do 15 cm</t>
  </si>
  <si>
    <t>1790577419</t>
  </si>
  <si>
    <t>Vyplnění rýh vyplnění a omítnutí rýh ve stěnách hloubky přes 5 do 7 cm a šířky přes 10 do 15 cm</t>
  </si>
  <si>
    <t>https://podminky.urs.cz/item/CS_URS_2024_02/460941233</t>
  </si>
  <si>
    <t>12 - ZŠ Chrustova - Cvičná kuchyňka interiér</t>
  </si>
  <si>
    <t xml:space="preserve">    48-M - Interiér nábytek, vybavení</t>
  </si>
  <si>
    <t>48-M</t>
  </si>
  <si>
    <t>Interiér nábytek, vybavení</t>
  </si>
  <si>
    <t>101</t>
  </si>
  <si>
    <t>Sestava varné centrum bez myčky, podrobnější popis uveden v TZ D</t>
  </si>
  <si>
    <t>ks</t>
  </si>
  <si>
    <t>1722866259</t>
  </si>
  <si>
    <t>102</t>
  </si>
  <si>
    <t>Sestava varné centrum s myčkou, podrobnější popis uveden v TZ D</t>
  </si>
  <si>
    <t>-590567971</t>
  </si>
  <si>
    <t>103</t>
  </si>
  <si>
    <t>Vysoká skříň, podrobnější popis uveden v TZ D</t>
  </si>
  <si>
    <t>-1281507792</t>
  </si>
  <si>
    <t>104</t>
  </si>
  <si>
    <t>Kruhový jídelní stůl se čtyřmi židlemi, podrobnější popis uveden v TZ D</t>
  </si>
  <si>
    <t>sada</t>
  </si>
  <si>
    <t>762795851</t>
  </si>
  <si>
    <t>105</t>
  </si>
  <si>
    <t>Chladnička, podrobnější popis uveden v TZ D</t>
  </si>
  <si>
    <t>176863196</t>
  </si>
  <si>
    <t>107</t>
  </si>
  <si>
    <t xml:space="preserve">Vysoká skříň  s vestavěnými troubami, podrobnější popis uveden v TZ D</t>
  </si>
  <si>
    <t>1351151377</t>
  </si>
  <si>
    <t>Vysoká skříň s vestavěnými troubami, podrobnější popis uveden v TZ D</t>
  </si>
  <si>
    <t>108</t>
  </si>
  <si>
    <t>Doplňky interiéru, viz samostatný soupis v excelu</t>
  </si>
  <si>
    <t>1159943849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</si>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</sst>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12325121" TargetMode="External" /><Relationship Id="rId2" Type="http://schemas.openxmlformats.org/officeDocument/2006/relationships/hyperlink" Target="https://podminky.urs.cz/item/CS_URS_2024_02/632451234" TargetMode="External" /><Relationship Id="rId3" Type="http://schemas.openxmlformats.org/officeDocument/2006/relationships/hyperlink" Target="https://podminky.urs.cz/item/CS_URS_2024_02/632451292" TargetMode="External" /><Relationship Id="rId4" Type="http://schemas.openxmlformats.org/officeDocument/2006/relationships/hyperlink" Target="https://podminky.urs.cz/item/CS_URS_2024_02/949101111" TargetMode="External" /><Relationship Id="rId5" Type="http://schemas.openxmlformats.org/officeDocument/2006/relationships/hyperlink" Target="https://podminky.urs.cz/item/CS_URS_2024_02/952901111" TargetMode="External" /><Relationship Id="rId6" Type="http://schemas.openxmlformats.org/officeDocument/2006/relationships/hyperlink" Target="https://podminky.urs.cz/item/CS_URS_2024_02/965045113" TargetMode="External" /><Relationship Id="rId7" Type="http://schemas.openxmlformats.org/officeDocument/2006/relationships/hyperlink" Target="https://podminky.urs.cz/item/CS_URS_2024_02/974031132" TargetMode="External" /><Relationship Id="rId8" Type="http://schemas.openxmlformats.org/officeDocument/2006/relationships/hyperlink" Target="https://podminky.urs.cz/item/CS_URS_2024_02/974031142" TargetMode="External" /><Relationship Id="rId9" Type="http://schemas.openxmlformats.org/officeDocument/2006/relationships/hyperlink" Target="https://podminky.urs.cz/item/CS_URS_2024_02/997013211" TargetMode="External" /><Relationship Id="rId10" Type="http://schemas.openxmlformats.org/officeDocument/2006/relationships/hyperlink" Target="https://podminky.urs.cz/item/CS_URS_2024_02/997013501" TargetMode="External" /><Relationship Id="rId11" Type="http://schemas.openxmlformats.org/officeDocument/2006/relationships/hyperlink" Target="https://podminky.urs.cz/item/CS_URS_2024_02/997013509" TargetMode="External" /><Relationship Id="rId12" Type="http://schemas.openxmlformats.org/officeDocument/2006/relationships/hyperlink" Target="https://podminky.urs.cz/item/CS_URS_2024_02/997013869" TargetMode="External" /><Relationship Id="rId13" Type="http://schemas.openxmlformats.org/officeDocument/2006/relationships/hyperlink" Target="https://podminky.urs.cz/item/CS_URS_2024_02/998018001" TargetMode="External" /><Relationship Id="rId14" Type="http://schemas.openxmlformats.org/officeDocument/2006/relationships/hyperlink" Target="https://podminky.urs.cz/item/CS_URS_2024_02/721171913" TargetMode="External" /><Relationship Id="rId15" Type="http://schemas.openxmlformats.org/officeDocument/2006/relationships/hyperlink" Target="https://podminky.urs.cz/item/CS_URS_2024_02/721174042" TargetMode="External" /><Relationship Id="rId16" Type="http://schemas.openxmlformats.org/officeDocument/2006/relationships/hyperlink" Target="https://podminky.urs.cz/item/CS_URS_2024_02/721174043" TargetMode="External" /><Relationship Id="rId17" Type="http://schemas.openxmlformats.org/officeDocument/2006/relationships/hyperlink" Target="https://podminky.urs.cz/item/CS_URS_2024_02/721226511" TargetMode="External" /><Relationship Id="rId18" Type="http://schemas.openxmlformats.org/officeDocument/2006/relationships/hyperlink" Target="https://podminky.urs.cz/item/CS_URS_2024_02/721290111" TargetMode="External" /><Relationship Id="rId19" Type="http://schemas.openxmlformats.org/officeDocument/2006/relationships/hyperlink" Target="https://podminky.urs.cz/item/CS_URS_2024_02/998721101" TargetMode="External" /><Relationship Id="rId20" Type="http://schemas.openxmlformats.org/officeDocument/2006/relationships/hyperlink" Target="https://podminky.urs.cz/item/CS_URS_2024_02/722131912" TargetMode="External" /><Relationship Id="rId21" Type="http://schemas.openxmlformats.org/officeDocument/2006/relationships/hyperlink" Target="https://podminky.urs.cz/item/CS_URS_2024_02/722174002" TargetMode="External" /><Relationship Id="rId22" Type="http://schemas.openxmlformats.org/officeDocument/2006/relationships/hyperlink" Target="https://podminky.urs.cz/item/CS_URS_2024_02/722181231" TargetMode="External" /><Relationship Id="rId23" Type="http://schemas.openxmlformats.org/officeDocument/2006/relationships/hyperlink" Target="https://podminky.urs.cz/item/CS_URS_2024_02/722290234" TargetMode="External" /><Relationship Id="rId24" Type="http://schemas.openxmlformats.org/officeDocument/2006/relationships/hyperlink" Target="https://podminky.urs.cz/item/CS_URS_2024_02/998722101" TargetMode="External" /><Relationship Id="rId25" Type="http://schemas.openxmlformats.org/officeDocument/2006/relationships/hyperlink" Target="https://podminky.urs.cz/item/CS_URS_2024_02/725211617" TargetMode="External" /><Relationship Id="rId26" Type="http://schemas.openxmlformats.org/officeDocument/2006/relationships/hyperlink" Target="https://podminky.urs.cz/item/CS_URS_2024_02/725310823" TargetMode="External" /><Relationship Id="rId27" Type="http://schemas.openxmlformats.org/officeDocument/2006/relationships/hyperlink" Target="https://podminky.urs.cz/item/CS_URS_2024_02/725311121" TargetMode="External" /><Relationship Id="rId28" Type="http://schemas.openxmlformats.org/officeDocument/2006/relationships/hyperlink" Target="https://podminky.urs.cz/item/CS_URS_2024_02/725819401" TargetMode="External" /><Relationship Id="rId29" Type="http://schemas.openxmlformats.org/officeDocument/2006/relationships/hyperlink" Target="https://podminky.urs.cz/item/CS_URS_2024_02/725821329" TargetMode="External" /><Relationship Id="rId30" Type="http://schemas.openxmlformats.org/officeDocument/2006/relationships/hyperlink" Target="https://podminky.urs.cz/item/CS_URS_2024_02/725822611" TargetMode="External" /><Relationship Id="rId31" Type="http://schemas.openxmlformats.org/officeDocument/2006/relationships/hyperlink" Target="https://podminky.urs.cz/item/CS_URS_2024_02/998725101" TargetMode="External" /><Relationship Id="rId32" Type="http://schemas.openxmlformats.org/officeDocument/2006/relationships/hyperlink" Target="https://podminky.urs.cz/item/CS_URS_2024_02/776201812" TargetMode="External" /><Relationship Id="rId33" Type="http://schemas.openxmlformats.org/officeDocument/2006/relationships/hyperlink" Target="https://podminky.urs.cz/item/CS_URS_2024_02/776232111" TargetMode="External" /><Relationship Id="rId34" Type="http://schemas.openxmlformats.org/officeDocument/2006/relationships/hyperlink" Target="https://podminky.urs.cz/item/CS_URS_2024_02/776411112" TargetMode="External" /><Relationship Id="rId35" Type="http://schemas.openxmlformats.org/officeDocument/2006/relationships/hyperlink" Target="https://podminky.urs.cz/item/CS_URS_2024_02/998776101" TargetMode="External" /><Relationship Id="rId36" Type="http://schemas.openxmlformats.org/officeDocument/2006/relationships/hyperlink" Target="https://podminky.urs.cz/item/CS_URS_2024_02/781121011" TargetMode="External" /><Relationship Id="rId37" Type="http://schemas.openxmlformats.org/officeDocument/2006/relationships/hyperlink" Target="https://podminky.urs.cz/item/CS_URS_2024_02/781151031" TargetMode="External" /><Relationship Id="rId38" Type="http://schemas.openxmlformats.org/officeDocument/2006/relationships/hyperlink" Target="https://podminky.urs.cz/item/CS_URS_2024_02/781474114" TargetMode="External" /><Relationship Id="rId39" Type="http://schemas.openxmlformats.org/officeDocument/2006/relationships/hyperlink" Target="https://podminky.urs.cz/item/CS_URS_2024_02/781492251" TargetMode="External" /><Relationship Id="rId40" Type="http://schemas.openxmlformats.org/officeDocument/2006/relationships/hyperlink" Target="https://podminky.urs.cz/item/CS_URS_2024_02/781495211" TargetMode="External" /><Relationship Id="rId41" Type="http://schemas.openxmlformats.org/officeDocument/2006/relationships/hyperlink" Target="https://podminky.urs.cz/item/CS_URS_2024_02/998781101" TargetMode="External" /><Relationship Id="rId42" Type="http://schemas.openxmlformats.org/officeDocument/2006/relationships/hyperlink" Target="https://podminky.urs.cz/item/CS_URS_2024_02/783601325" TargetMode="External" /><Relationship Id="rId43" Type="http://schemas.openxmlformats.org/officeDocument/2006/relationships/hyperlink" Target="https://podminky.urs.cz/item/CS_URS_2024_02/783624141" TargetMode="External" /><Relationship Id="rId44" Type="http://schemas.openxmlformats.org/officeDocument/2006/relationships/hyperlink" Target="https://podminky.urs.cz/item/CS_URS_2024_02/783627147" TargetMode="External" /><Relationship Id="rId45" Type="http://schemas.openxmlformats.org/officeDocument/2006/relationships/hyperlink" Target="https://podminky.urs.cz/item/CS_URS_2024_02/784121001" TargetMode="External" /><Relationship Id="rId46" Type="http://schemas.openxmlformats.org/officeDocument/2006/relationships/hyperlink" Target="https://podminky.urs.cz/item/CS_URS_2024_02/784171101" TargetMode="External" /><Relationship Id="rId47" Type="http://schemas.openxmlformats.org/officeDocument/2006/relationships/hyperlink" Target="https://podminky.urs.cz/item/CS_URS_2024_02/784181111" TargetMode="External" /><Relationship Id="rId48" Type="http://schemas.openxmlformats.org/officeDocument/2006/relationships/hyperlink" Target="https://podminky.urs.cz/item/CS_URS_2024_02/784211101" TargetMode="External" /><Relationship Id="rId49" Type="http://schemas.openxmlformats.org/officeDocument/2006/relationships/hyperlink" Target="https://podminky.urs.cz/item/CS_URS_2024_02/460941211" TargetMode="External" /><Relationship Id="rId50" Type="http://schemas.openxmlformats.org/officeDocument/2006/relationships/hyperlink" Target="https://podminky.urs.cz/item/CS_URS_2024_02/460941233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Modernizace učeben ZŠ Slezská Ostrava II (PD, AD, IČ)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Slezská Ostrava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Městský obvod Slezská Ostrava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Kapego projekt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Pavel Klus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'11 - ZŠ Chrustova - Cvičn...'!J30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'11 - ZŠ Chrustova - Cvičn...'!P95</f>
        <v>0</v>
      </c>
      <c r="AV55" s="122">
        <f>'11 - ZŠ Chrustova - Cvičn...'!J33</f>
        <v>0</v>
      </c>
      <c r="AW55" s="122">
        <f>'11 - ZŠ Chrustova - Cvičn...'!J34</f>
        <v>0</v>
      </c>
      <c r="AX55" s="122">
        <f>'11 - ZŠ Chrustova - Cvičn...'!J35</f>
        <v>0</v>
      </c>
      <c r="AY55" s="122">
        <f>'11 - ZŠ Chrustova - Cvičn...'!J36</f>
        <v>0</v>
      </c>
      <c r="AZ55" s="122">
        <f>'11 - ZŠ Chrustova - Cvičn...'!F33</f>
        <v>0</v>
      </c>
      <c r="BA55" s="122">
        <f>'11 - ZŠ Chrustova - Cvičn...'!F34</f>
        <v>0</v>
      </c>
      <c r="BB55" s="122">
        <f>'11 - ZŠ Chrustova - Cvičn...'!F35</f>
        <v>0</v>
      </c>
      <c r="BC55" s="122">
        <f>'11 - ZŠ Chrustova - Cvičn...'!F36</f>
        <v>0</v>
      </c>
      <c r="BD55" s="124">
        <f>'11 - ZŠ Chrustova - Cvičn...'!F37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'12 - ZŠ Chrustova - Cvičn...'!J30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'12 - ZŠ Chrustova - Cvičn...'!P81</f>
        <v>0</v>
      </c>
      <c r="AV56" s="127">
        <f>'12 - ZŠ Chrustova - Cvičn...'!J33</f>
        <v>0</v>
      </c>
      <c r="AW56" s="127">
        <f>'12 - ZŠ Chrustova - Cvičn...'!J34</f>
        <v>0</v>
      </c>
      <c r="AX56" s="127">
        <f>'12 - ZŠ Chrustova - Cvičn...'!J35</f>
        <v>0</v>
      </c>
      <c r="AY56" s="127">
        <f>'12 - ZŠ Chrustova - Cvičn...'!J36</f>
        <v>0</v>
      </c>
      <c r="AZ56" s="127">
        <f>'12 - ZŠ Chrustova - Cvičn...'!F33</f>
        <v>0</v>
      </c>
      <c r="BA56" s="127">
        <f>'12 - ZŠ Chrustova - Cvičn...'!F34</f>
        <v>0</v>
      </c>
      <c r="BB56" s="127">
        <f>'12 - ZŠ Chrustova - Cvičn...'!F35</f>
        <v>0</v>
      </c>
      <c r="BC56" s="127">
        <f>'12 - ZŠ Chrustova - Cvičn...'!F36</f>
        <v>0</v>
      </c>
      <c r="BD56" s="129">
        <f>'12 - ZŠ Chrustova - Cvičn...'!F37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UJddyWLiQIjUn8H1rEIcsgz4ray1glLXqVlf6GTzS/RgH47vdD2KVwTygo75bztq6L3Whc8/mjahNlswZY3edQ==" hashValue="zNTtr5O2LKCxGhYsQX+kyd9MJS2ievJUUh39pU7QT2IaPgcbWKQT3YYUfK3jqN1LoAzLmz5i40HqBVMM38/LH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1 - ZŠ Chrustova - Cvičn...'!C2" display="/"/>
    <hyperlink ref="A56" location="'12 - ZŠ Chrustova - Cvič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učeben ZŠ Slezská Ostrava II (PD, AD, IČ)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ROUND((SUM(BE95:BE328)),  2)</f>
        <v>0</v>
      </c>
      <c r="G33" s="40"/>
      <c r="H33" s="40"/>
      <c r="I33" s="150">
        <v>0.20999999999999999</v>
      </c>
      <c r="J33" s="149">
        <f>ROUND(((SUM(BE95:BE328))*I33),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ROUND((SUM(BF95:BF328)),  2)</f>
        <v>0</v>
      </c>
      <c r="G34" s="40"/>
      <c r="H34" s="40"/>
      <c r="I34" s="150">
        <v>0.14999999999999999</v>
      </c>
      <c r="J34" s="149">
        <f>ROUND(((SUM(BF95:BF328))*I34),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ROUND((SUM(BG95:BG328)),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ROUND((SUM(BH95:BH328)),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ROUND((SUM(BI95:BI328)),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učeben ZŠ Slezská Ostrava II (PD, AD, IČ)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11 - ZŠ Chrustova - Cvičná kuchyňka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Slezská Ostrava</v>
      </c>
      <c r="G52" s="42"/>
      <c r="H52" s="42"/>
      <c r="I52" s="34" t="s">
        <v>23</v>
      </c>
      <c r="J52" s="74" t="str">
        <f>IF(J12="","",J12)</f>
        <v>30. 11. 2021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Městský obvod Slezská Ostrava</v>
      </c>
      <c r="G54" s="42"/>
      <c r="H54" s="42"/>
      <c r="I54" s="34" t="s">
        <v>31</v>
      </c>
      <c r="J54" s="38" t="str">
        <f>E21</f>
        <v>Kapego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Klus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J96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J97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J117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96</v>
      </c>
      <c r="E63" s="176"/>
      <c r="F63" s="176"/>
      <c r="G63" s="176"/>
      <c r="H63" s="176"/>
      <c r="I63" s="176"/>
      <c r="J63" s="177">
        <f>J141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97</v>
      </c>
      <c r="E64" s="176"/>
      <c r="F64" s="176"/>
      <c r="G64" s="176"/>
      <c r="H64" s="176"/>
      <c r="I64" s="176"/>
      <c r="J64" s="177">
        <f>J155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98</v>
      </c>
      <c r="E65" s="170"/>
      <c r="F65" s="170"/>
      <c r="G65" s="170"/>
      <c r="H65" s="170"/>
      <c r="I65" s="170"/>
      <c r="J65" s="171">
        <f>J159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99</v>
      </c>
      <c r="E66" s="176"/>
      <c r="F66" s="176"/>
      <c r="G66" s="176"/>
      <c r="H66" s="176"/>
      <c r="I66" s="176"/>
      <c r="J66" s="177">
        <f>J160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100</v>
      </c>
      <c r="E67" s="176"/>
      <c r="F67" s="176"/>
      <c r="G67" s="176"/>
      <c r="H67" s="176"/>
      <c r="I67" s="176"/>
      <c r="J67" s="177">
        <f>J179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101</v>
      </c>
      <c r="E68" s="176"/>
      <c r="F68" s="176"/>
      <c r="G68" s="176"/>
      <c r="H68" s="176"/>
      <c r="I68" s="176"/>
      <c r="J68" s="177">
        <f>J195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102</v>
      </c>
      <c r="E69" s="176"/>
      <c r="F69" s="176"/>
      <c r="G69" s="176"/>
      <c r="H69" s="176"/>
      <c r="I69" s="176"/>
      <c r="J69" s="177">
        <f>J221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103</v>
      </c>
      <c r="E70" s="176"/>
      <c r="F70" s="176"/>
      <c r="G70" s="176"/>
      <c r="H70" s="176"/>
      <c r="I70" s="176"/>
      <c r="J70" s="177">
        <f>J245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104</v>
      </c>
      <c r="E71" s="176"/>
      <c r="F71" s="176"/>
      <c r="G71" s="176"/>
      <c r="H71" s="176"/>
      <c r="I71" s="176"/>
      <c r="J71" s="177">
        <f>J285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105</v>
      </c>
      <c r="E72" s="176"/>
      <c r="F72" s="176"/>
      <c r="G72" s="176"/>
      <c r="H72" s="176"/>
      <c r="I72" s="176"/>
      <c r="J72" s="177">
        <f>J296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7"/>
      <c r="C73" s="168"/>
      <c r="D73" s="169" t="s">
        <v>106</v>
      </c>
      <c r="E73" s="170"/>
      <c r="F73" s="170"/>
      <c r="G73" s="170"/>
      <c r="H73" s="170"/>
      <c r="I73" s="170"/>
      <c r="J73" s="171">
        <f>J318</f>
        <v>0</v>
      </c>
      <c r="K73" s="168"/>
      <c r="L73" s="17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3"/>
      <c r="C74" s="174"/>
      <c r="D74" s="175" t="s">
        <v>107</v>
      </c>
      <c r="E74" s="176"/>
      <c r="F74" s="176"/>
      <c r="G74" s="176"/>
      <c r="H74" s="176"/>
      <c r="I74" s="176"/>
      <c r="J74" s="177">
        <f>J319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108</v>
      </c>
      <c r="E75" s="176"/>
      <c r="F75" s="176"/>
      <c r="G75" s="176"/>
      <c r="H75" s="176"/>
      <c r="I75" s="176"/>
      <c r="J75" s="177">
        <f>J322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109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62" t="str">
        <f>E7</f>
        <v>Modernizace učeben ZŠ Slezská Ostrava II (PD, AD, IČ)</v>
      </c>
      <c r="F85" s="34"/>
      <c r="G85" s="34"/>
      <c r="H85" s="34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87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11 - ZŠ Chrustova - Cvičná kuchyňka - stavební část</v>
      </c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>Slezská Ostrava</v>
      </c>
      <c r="G89" s="42"/>
      <c r="H89" s="42"/>
      <c r="I89" s="34" t="s">
        <v>23</v>
      </c>
      <c r="J89" s="74" t="str">
        <f>IF(J12="","",J12)</f>
        <v>30. 11. 2021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E15</f>
        <v>Městský obvod Slezská Ostrava</v>
      </c>
      <c r="G91" s="42"/>
      <c r="H91" s="42"/>
      <c r="I91" s="34" t="s">
        <v>31</v>
      </c>
      <c r="J91" s="38" t="str">
        <f>E21</f>
        <v>Kapego projekt s.r.o.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>Pavel Klus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9"/>
      <c r="B94" s="180"/>
      <c r="C94" s="181" t="s">
        <v>110</v>
      </c>
      <c r="D94" s="182" t="s">
        <v>57</v>
      </c>
      <c r="E94" s="182" t="s">
        <v>53</v>
      </c>
      <c r="F94" s="182" t="s">
        <v>54</v>
      </c>
      <c r="G94" s="182" t="s">
        <v>111</v>
      </c>
      <c r="H94" s="182" t="s">
        <v>112</v>
      </c>
      <c r="I94" s="182" t="s">
        <v>113</v>
      </c>
      <c r="J94" s="182" t="s">
        <v>91</v>
      </c>
      <c r="K94" s="183" t="s">
        <v>114</v>
      </c>
      <c r="L94" s="184"/>
      <c r="M94" s="94" t="s">
        <v>19</v>
      </c>
      <c r="N94" s="95" t="s">
        <v>42</v>
      </c>
      <c r="O94" s="95" t="s">
        <v>115</v>
      </c>
      <c r="P94" s="95" t="s">
        <v>116</v>
      </c>
      <c r="Q94" s="95" t="s">
        <v>117</v>
      </c>
      <c r="R94" s="95" t="s">
        <v>118</v>
      </c>
      <c r="S94" s="95" t="s">
        <v>119</v>
      </c>
      <c r="T94" s="96" t="s">
        <v>120</v>
      </c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</row>
    <row r="95" s="2" customFormat="1" ht="22.8" customHeight="1">
      <c r="A95" s="40"/>
      <c r="B95" s="41"/>
      <c r="C95" s="101" t="s">
        <v>121</v>
      </c>
      <c r="D95" s="42"/>
      <c r="E95" s="42"/>
      <c r="F95" s="42"/>
      <c r="G95" s="42"/>
      <c r="H95" s="42"/>
      <c r="I95" s="42"/>
      <c r="J95" s="185">
        <f>BK95</f>
        <v>0</v>
      </c>
      <c r="K95" s="42"/>
      <c r="L95" s="46"/>
      <c r="M95" s="97"/>
      <c r="N95" s="186"/>
      <c r="O95" s="98"/>
      <c r="P95" s="187">
        <f>P96+P159+P318</f>
        <v>0</v>
      </c>
      <c r="Q95" s="98"/>
      <c r="R95" s="187">
        <f>R96+R159+R318</f>
        <v>3.3851499300000008</v>
      </c>
      <c r="S95" s="98"/>
      <c r="T95" s="188">
        <f>T96+T159+T318</f>
        <v>2.1353219999999999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92</v>
      </c>
      <c r="BK95" s="189">
        <f>BK96+BK159+BK318</f>
        <v>0</v>
      </c>
    </row>
    <row r="96" s="12" customFormat="1" ht="25.92" customHeight="1">
      <c r="A96" s="12"/>
      <c r="B96" s="190"/>
      <c r="C96" s="191"/>
      <c r="D96" s="192" t="s">
        <v>71</v>
      </c>
      <c r="E96" s="193" t="s">
        <v>122</v>
      </c>
      <c r="F96" s="193" t="s">
        <v>123</v>
      </c>
      <c r="G96" s="191"/>
      <c r="H96" s="191"/>
      <c r="I96" s="194"/>
      <c r="J96" s="195">
        <f>BK96</f>
        <v>0</v>
      </c>
      <c r="K96" s="191"/>
      <c r="L96" s="196"/>
      <c r="M96" s="197"/>
      <c r="N96" s="198"/>
      <c r="O96" s="198"/>
      <c r="P96" s="199">
        <f>P97+P117+P141+P155</f>
        <v>0</v>
      </c>
      <c r="Q96" s="198"/>
      <c r="R96" s="199">
        <f>R97+R117+R141+R155</f>
        <v>2.8658251000000008</v>
      </c>
      <c r="S96" s="198"/>
      <c r="T96" s="200">
        <f>T97+T117+T141+T155</f>
        <v>2.0316000000000001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80</v>
      </c>
      <c r="AT96" s="202" t="s">
        <v>71</v>
      </c>
      <c r="AU96" s="202" t="s">
        <v>72</v>
      </c>
      <c r="AY96" s="201" t="s">
        <v>124</v>
      </c>
      <c r="BK96" s="203">
        <f>BK97+BK117+BK141+BK155</f>
        <v>0</v>
      </c>
    </row>
    <row r="97" s="12" customFormat="1" ht="22.8" customHeight="1">
      <c r="A97" s="12"/>
      <c r="B97" s="190"/>
      <c r="C97" s="191"/>
      <c r="D97" s="192" t="s">
        <v>71</v>
      </c>
      <c r="E97" s="204" t="s">
        <v>125</v>
      </c>
      <c r="F97" s="204" t="s">
        <v>126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SUM(P98:P116)</f>
        <v>0</v>
      </c>
      <c r="Q97" s="198"/>
      <c r="R97" s="199">
        <f>SUM(R98:R116)</f>
        <v>2.8622895000000006</v>
      </c>
      <c r="S97" s="198"/>
      <c r="T97" s="200">
        <f>SUM(T98:T116)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80</v>
      </c>
      <c r="AT97" s="202" t="s">
        <v>71</v>
      </c>
      <c r="AU97" s="202" t="s">
        <v>80</v>
      </c>
      <c r="AY97" s="201" t="s">
        <v>124</v>
      </c>
      <c r="BK97" s="203">
        <f>SUM(BK98:BK116)</f>
        <v>0</v>
      </c>
    </row>
    <row r="98" s="2" customFormat="1" ht="24.15" customHeight="1">
      <c r="A98" s="40"/>
      <c r="B98" s="41"/>
      <c r="C98" s="206" t="s">
        <v>80</v>
      </c>
      <c r="D98" s="206" t="s">
        <v>127</v>
      </c>
      <c r="E98" s="207" t="s">
        <v>128</v>
      </c>
      <c r="F98" s="208" t="s">
        <v>129</v>
      </c>
      <c r="G98" s="209" t="s">
        <v>130</v>
      </c>
      <c r="H98" s="210">
        <v>4.6500000000000004</v>
      </c>
      <c r="I98" s="211"/>
      <c r="J98" s="212">
        <f>ROUND(I98*H98,2)</f>
        <v>0</v>
      </c>
      <c r="K98" s="208" t="s">
        <v>131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0.043830000000000001</v>
      </c>
      <c r="R98" s="215">
        <f>Q98*H98</f>
        <v>0.20380950000000003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132</v>
      </c>
      <c r="AT98" s="217" t="s">
        <v>127</v>
      </c>
      <c r="AU98" s="217" t="s">
        <v>82</v>
      </c>
      <c r="AY98" s="19" t="s">
        <v>124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132</v>
      </c>
      <c r="BM98" s="217" t="s">
        <v>133</v>
      </c>
    </row>
    <row r="99" s="2" customFormat="1">
      <c r="A99" s="40"/>
      <c r="B99" s="41"/>
      <c r="C99" s="42"/>
      <c r="D99" s="219" t="s">
        <v>134</v>
      </c>
      <c r="E99" s="42"/>
      <c r="F99" s="220" t="s">
        <v>135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134</v>
      </c>
      <c r="AU99" s="19" t="s">
        <v>82</v>
      </c>
    </row>
    <row r="100" s="2" customFormat="1">
      <c r="A100" s="40"/>
      <c r="B100" s="41"/>
      <c r="C100" s="42"/>
      <c r="D100" s="224" t="s">
        <v>136</v>
      </c>
      <c r="E100" s="42"/>
      <c r="F100" s="225" t="s">
        <v>137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136</v>
      </c>
      <c r="AU100" s="19" t="s">
        <v>82</v>
      </c>
    </row>
    <row r="101" s="13" customFormat="1">
      <c r="A101" s="13"/>
      <c r="B101" s="226"/>
      <c r="C101" s="227"/>
      <c r="D101" s="219" t="s">
        <v>138</v>
      </c>
      <c r="E101" s="228" t="s">
        <v>19</v>
      </c>
      <c r="F101" s="229" t="s">
        <v>139</v>
      </c>
      <c r="G101" s="227"/>
      <c r="H101" s="228" t="s">
        <v>19</v>
      </c>
      <c r="I101" s="230"/>
      <c r="J101" s="227"/>
      <c r="K101" s="227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138</v>
      </c>
      <c r="AU101" s="235" t="s">
        <v>82</v>
      </c>
      <c r="AV101" s="13" t="s">
        <v>80</v>
      </c>
      <c r="AW101" s="13" t="s">
        <v>33</v>
      </c>
      <c r="AX101" s="13" t="s">
        <v>72</v>
      </c>
      <c r="AY101" s="235" t="s">
        <v>124</v>
      </c>
    </row>
    <row r="102" s="14" customFormat="1">
      <c r="A102" s="14"/>
      <c r="B102" s="236"/>
      <c r="C102" s="237"/>
      <c r="D102" s="219" t="s">
        <v>138</v>
      </c>
      <c r="E102" s="238" t="s">
        <v>19</v>
      </c>
      <c r="F102" s="239" t="s">
        <v>140</v>
      </c>
      <c r="G102" s="237"/>
      <c r="H102" s="240">
        <v>3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138</v>
      </c>
      <c r="AU102" s="246" t="s">
        <v>82</v>
      </c>
      <c r="AV102" s="14" t="s">
        <v>82</v>
      </c>
      <c r="AW102" s="14" t="s">
        <v>33</v>
      </c>
      <c r="AX102" s="14" t="s">
        <v>72</v>
      </c>
      <c r="AY102" s="246" t="s">
        <v>124</v>
      </c>
    </row>
    <row r="103" s="13" customFormat="1">
      <c r="A103" s="13"/>
      <c r="B103" s="226"/>
      <c r="C103" s="227"/>
      <c r="D103" s="219" t="s">
        <v>138</v>
      </c>
      <c r="E103" s="228" t="s">
        <v>19</v>
      </c>
      <c r="F103" s="229" t="s">
        <v>141</v>
      </c>
      <c r="G103" s="227"/>
      <c r="H103" s="228" t="s">
        <v>19</v>
      </c>
      <c r="I103" s="230"/>
      <c r="J103" s="227"/>
      <c r="K103" s="227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138</v>
      </c>
      <c r="AU103" s="235" t="s">
        <v>82</v>
      </c>
      <c r="AV103" s="13" t="s">
        <v>80</v>
      </c>
      <c r="AW103" s="13" t="s">
        <v>33</v>
      </c>
      <c r="AX103" s="13" t="s">
        <v>72</v>
      </c>
      <c r="AY103" s="235" t="s">
        <v>124</v>
      </c>
    </row>
    <row r="104" s="14" customFormat="1">
      <c r="A104" s="14"/>
      <c r="B104" s="236"/>
      <c r="C104" s="237"/>
      <c r="D104" s="219" t="s">
        <v>138</v>
      </c>
      <c r="E104" s="238" t="s">
        <v>19</v>
      </c>
      <c r="F104" s="239" t="s">
        <v>142</v>
      </c>
      <c r="G104" s="237"/>
      <c r="H104" s="240">
        <v>1.6499999999999999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138</v>
      </c>
      <c r="AU104" s="246" t="s">
        <v>82</v>
      </c>
      <c r="AV104" s="14" t="s">
        <v>82</v>
      </c>
      <c r="AW104" s="14" t="s">
        <v>33</v>
      </c>
      <c r="AX104" s="14" t="s">
        <v>72</v>
      </c>
      <c r="AY104" s="246" t="s">
        <v>124</v>
      </c>
    </row>
    <row r="105" s="15" customFormat="1">
      <c r="A105" s="15"/>
      <c r="B105" s="247"/>
      <c r="C105" s="248"/>
      <c r="D105" s="219" t="s">
        <v>138</v>
      </c>
      <c r="E105" s="249" t="s">
        <v>19</v>
      </c>
      <c r="F105" s="250" t="s">
        <v>143</v>
      </c>
      <c r="G105" s="248"/>
      <c r="H105" s="251">
        <v>4.6500000000000004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138</v>
      </c>
      <c r="AU105" s="257" t="s">
        <v>82</v>
      </c>
      <c r="AV105" s="15" t="s">
        <v>132</v>
      </c>
      <c r="AW105" s="15" t="s">
        <v>33</v>
      </c>
      <c r="AX105" s="15" t="s">
        <v>80</v>
      </c>
      <c r="AY105" s="257" t="s">
        <v>124</v>
      </c>
    </row>
    <row r="106" s="2" customFormat="1" ht="24.15" customHeight="1">
      <c r="A106" s="40"/>
      <c r="B106" s="41"/>
      <c r="C106" s="206" t="s">
        <v>82</v>
      </c>
      <c r="D106" s="206" t="s">
        <v>127</v>
      </c>
      <c r="E106" s="207" t="s">
        <v>144</v>
      </c>
      <c r="F106" s="208" t="s">
        <v>145</v>
      </c>
      <c r="G106" s="209" t="s">
        <v>130</v>
      </c>
      <c r="H106" s="210">
        <v>20.140000000000001</v>
      </c>
      <c r="I106" s="211"/>
      <c r="J106" s="212">
        <f>ROUND(I106*H106,2)</f>
        <v>0</v>
      </c>
      <c r="K106" s="208" t="s">
        <v>131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0.11</v>
      </c>
      <c r="R106" s="215">
        <f>Q106*H106</f>
        <v>2.2154000000000003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132</v>
      </c>
      <c r="AT106" s="217" t="s">
        <v>127</v>
      </c>
      <c r="AU106" s="217" t="s">
        <v>82</v>
      </c>
      <c r="AY106" s="19" t="s">
        <v>124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132</v>
      </c>
      <c r="BM106" s="217" t="s">
        <v>146</v>
      </c>
    </row>
    <row r="107" s="2" customFormat="1">
      <c r="A107" s="40"/>
      <c r="B107" s="41"/>
      <c r="C107" s="42"/>
      <c r="D107" s="219" t="s">
        <v>134</v>
      </c>
      <c r="E107" s="42"/>
      <c r="F107" s="220" t="s">
        <v>147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134</v>
      </c>
      <c r="AU107" s="19" t="s">
        <v>82</v>
      </c>
    </row>
    <row r="108" s="2" customFormat="1">
      <c r="A108" s="40"/>
      <c r="B108" s="41"/>
      <c r="C108" s="42"/>
      <c r="D108" s="224" t="s">
        <v>136</v>
      </c>
      <c r="E108" s="42"/>
      <c r="F108" s="225" t="s">
        <v>148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136</v>
      </c>
      <c r="AU108" s="19" t="s">
        <v>82</v>
      </c>
    </row>
    <row r="109" s="13" customFormat="1">
      <c r="A109" s="13"/>
      <c r="B109" s="226"/>
      <c r="C109" s="227"/>
      <c r="D109" s="219" t="s">
        <v>138</v>
      </c>
      <c r="E109" s="228" t="s">
        <v>19</v>
      </c>
      <c r="F109" s="229" t="s">
        <v>149</v>
      </c>
      <c r="G109" s="227"/>
      <c r="H109" s="228" t="s">
        <v>19</v>
      </c>
      <c r="I109" s="230"/>
      <c r="J109" s="227"/>
      <c r="K109" s="227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138</v>
      </c>
      <c r="AU109" s="235" t="s">
        <v>82</v>
      </c>
      <c r="AV109" s="13" t="s">
        <v>80</v>
      </c>
      <c r="AW109" s="13" t="s">
        <v>33</v>
      </c>
      <c r="AX109" s="13" t="s">
        <v>72</v>
      </c>
      <c r="AY109" s="235" t="s">
        <v>124</v>
      </c>
    </row>
    <row r="110" s="14" customFormat="1">
      <c r="A110" s="14"/>
      <c r="B110" s="236"/>
      <c r="C110" s="237"/>
      <c r="D110" s="219" t="s">
        <v>138</v>
      </c>
      <c r="E110" s="238" t="s">
        <v>19</v>
      </c>
      <c r="F110" s="239" t="s">
        <v>150</v>
      </c>
      <c r="G110" s="237"/>
      <c r="H110" s="240">
        <v>20.140000000000001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138</v>
      </c>
      <c r="AU110" s="246" t="s">
        <v>82</v>
      </c>
      <c r="AV110" s="14" t="s">
        <v>82</v>
      </c>
      <c r="AW110" s="14" t="s">
        <v>33</v>
      </c>
      <c r="AX110" s="14" t="s">
        <v>80</v>
      </c>
      <c r="AY110" s="246" t="s">
        <v>124</v>
      </c>
    </row>
    <row r="111" s="2" customFormat="1" ht="24.15" customHeight="1">
      <c r="A111" s="40"/>
      <c r="B111" s="41"/>
      <c r="C111" s="206" t="s">
        <v>151</v>
      </c>
      <c r="D111" s="206" t="s">
        <v>127</v>
      </c>
      <c r="E111" s="207" t="s">
        <v>152</v>
      </c>
      <c r="F111" s="208" t="s">
        <v>153</v>
      </c>
      <c r="G111" s="209" t="s">
        <v>130</v>
      </c>
      <c r="H111" s="210">
        <v>40.280000000000001</v>
      </c>
      <c r="I111" s="211"/>
      <c r="J111" s="212">
        <f>ROUND(I111*H111,2)</f>
        <v>0</v>
      </c>
      <c r="K111" s="208" t="s">
        <v>131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0.010999999999999999</v>
      </c>
      <c r="R111" s="215">
        <f>Q111*H111</f>
        <v>0.44307999999999997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132</v>
      </c>
      <c r="AT111" s="217" t="s">
        <v>127</v>
      </c>
      <c r="AU111" s="217" t="s">
        <v>82</v>
      </c>
      <c r="AY111" s="19" t="s">
        <v>124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132</v>
      </c>
      <c r="BM111" s="217" t="s">
        <v>154</v>
      </c>
    </row>
    <row r="112" s="2" customFormat="1">
      <c r="A112" s="40"/>
      <c r="B112" s="41"/>
      <c r="C112" s="42"/>
      <c r="D112" s="219" t="s">
        <v>134</v>
      </c>
      <c r="E112" s="42"/>
      <c r="F112" s="220" t="s">
        <v>155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134</v>
      </c>
      <c r="AU112" s="19" t="s">
        <v>82</v>
      </c>
    </row>
    <row r="113" s="2" customFormat="1">
      <c r="A113" s="40"/>
      <c r="B113" s="41"/>
      <c r="C113" s="42"/>
      <c r="D113" s="224" t="s">
        <v>136</v>
      </c>
      <c r="E113" s="42"/>
      <c r="F113" s="225" t="s">
        <v>156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136</v>
      </c>
      <c r="AU113" s="19" t="s">
        <v>82</v>
      </c>
    </row>
    <row r="114" s="13" customFormat="1">
      <c r="A114" s="13"/>
      <c r="B114" s="226"/>
      <c r="C114" s="227"/>
      <c r="D114" s="219" t="s">
        <v>138</v>
      </c>
      <c r="E114" s="228" t="s">
        <v>19</v>
      </c>
      <c r="F114" s="229" t="s">
        <v>149</v>
      </c>
      <c r="G114" s="227"/>
      <c r="H114" s="228" t="s">
        <v>19</v>
      </c>
      <c r="I114" s="230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138</v>
      </c>
      <c r="AU114" s="235" t="s">
        <v>82</v>
      </c>
      <c r="AV114" s="13" t="s">
        <v>80</v>
      </c>
      <c r="AW114" s="13" t="s">
        <v>33</v>
      </c>
      <c r="AX114" s="13" t="s">
        <v>72</v>
      </c>
      <c r="AY114" s="235" t="s">
        <v>124</v>
      </c>
    </row>
    <row r="115" s="14" customFormat="1">
      <c r="A115" s="14"/>
      <c r="B115" s="236"/>
      <c r="C115" s="237"/>
      <c r="D115" s="219" t="s">
        <v>138</v>
      </c>
      <c r="E115" s="238" t="s">
        <v>19</v>
      </c>
      <c r="F115" s="239" t="s">
        <v>150</v>
      </c>
      <c r="G115" s="237"/>
      <c r="H115" s="240">
        <v>20.140000000000001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138</v>
      </c>
      <c r="AU115" s="246" t="s">
        <v>82</v>
      </c>
      <c r="AV115" s="14" t="s">
        <v>82</v>
      </c>
      <c r="AW115" s="14" t="s">
        <v>33</v>
      </c>
      <c r="AX115" s="14" t="s">
        <v>72</v>
      </c>
      <c r="AY115" s="246" t="s">
        <v>124</v>
      </c>
    </row>
    <row r="116" s="14" customFormat="1">
      <c r="A116" s="14"/>
      <c r="B116" s="236"/>
      <c r="C116" s="237"/>
      <c r="D116" s="219" t="s">
        <v>138</v>
      </c>
      <c r="E116" s="238" t="s">
        <v>19</v>
      </c>
      <c r="F116" s="239" t="s">
        <v>157</v>
      </c>
      <c r="G116" s="237"/>
      <c r="H116" s="240">
        <v>40.280000000000001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138</v>
      </c>
      <c r="AU116" s="246" t="s">
        <v>82</v>
      </c>
      <c r="AV116" s="14" t="s">
        <v>82</v>
      </c>
      <c r="AW116" s="14" t="s">
        <v>33</v>
      </c>
      <c r="AX116" s="14" t="s">
        <v>80</v>
      </c>
      <c r="AY116" s="246" t="s">
        <v>124</v>
      </c>
    </row>
    <row r="117" s="12" customFormat="1" ht="22.8" customHeight="1">
      <c r="A117" s="12"/>
      <c r="B117" s="190"/>
      <c r="C117" s="191"/>
      <c r="D117" s="192" t="s">
        <v>71</v>
      </c>
      <c r="E117" s="204" t="s">
        <v>158</v>
      </c>
      <c r="F117" s="204" t="s">
        <v>159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SUM(P118:P140)</f>
        <v>0</v>
      </c>
      <c r="Q117" s="198"/>
      <c r="R117" s="199">
        <f>SUM(R118:R140)</f>
        <v>0.0035355999999999999</v>
      </c>
      <c r="S117" s="198"/>
      <c r="T117" s="200">
        <f>SUM(T118:T140)</f>
        <v>2.0316000000000001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80</v>
      </c>
      <c r="AT117" s="202" t="s">
        <v>71</v>
      </c>
      <c r="AU117" s="202" t="s">
        <v>80</v>
      </c>
      <c r="AY117" s="201" t="s">
        <v>124</v>
      </c>
      <c r="BK117" s="203">
        <f>SUM(BK118:BK140)</f>
        <v>0</v>
      </c>
    </row>
    <row r="118" s="2" customFormat="1" ht="33" customHeight="1">
      <c r="A118" s="40"/>
      <c r="B118" s="41"/>
      <c r="C118" s="206" t="s">
        <v>132</v>
      </c>
      <c r="D118" s="206" t="s">
        <v>127</v>
      </c>
      <c r="E118" s="207" t="s">
        <v>160</v>
      </c>
      <c r="F118" s="208" t="s">
        <v>161</v>
      </c>
      <c r="G118" s="209" t="s">
        <v>130</v>
      </c>
      <c r="H118" s="210">
        <v>21</v>
      </c>
      <c r="I118" s="211"/>
      <c r="J118" s="212">
        <f>ROUND(I118*H118,2)</f>
        <v>0</v>
      </c>
      <c r="K118" s="208" t="s">
        <v>131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0.00012999999999999999</v>
      </c>
      <c r="R118" s="215">
        <f>Q118*H118</f>
        <v>0.0027299999999999998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132</v>
      </c>
      <c r="AT118" s="217" t="s">
        <v>127</v>
      </c>
      <c r="AU118" s="217" t="s">
        <v>82</v>
      </c>
      <c r="AY118" s="19" t="s">
        <v>124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132</v>
      </c>
      <c r="BM118" s="217" t="s">
        <v>162</v>
      </c>
    </row>
    <row r="119" s="2" customFormat="1">
      <c r="A119" s="40"/>
      <c r="B119" s="41"/>
      <c r="C119" s="42"/>
      <c r="D119" s="219" t="s">
        <v>134</v>
      </c>
      <c r="E119" s="42"/>
      <c r="F119" s="220" t="s">
        <v>163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134</v>
      </c>
      <c r="AU119" s="19" t="s">
        <v>82</v>
      </c>
    </row>
    <row r="120" s="2" customFormat="1">
      <c r="A120" s="40"/>
      <c r="B120" s="41"/>
      <c r="C120" s="42"/>
      <c r="D120" s="224" t="s">
        <v>136</v>
      </c>
      <c r="E120" s="42"/>
      <c r="F120" s="225" t="s">
        <v>164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136</v>
      </c>
      <c r="AU120" s="19" t="s">
        <v>82</v>
      </c>
    </row>
    <row r="121" s="2" customFormat="1" ht="24.15" customHeight="1">
      <c r="A121" s="40"/>
      <c r="B121" s="41"/>
      <c r="C121" s="206" t="s">
        <v>165</v>
      </c>
      <c r="D121" s="206" t="s">
        <v>127</v>
      </c>
      <c r="E121" s="207" t="s">
        <v>166</v>
      </c>
      <c r="F121" s="208" t="s">
        <v>167</v>
      </c>
      <c r="G121" s="209" t="s">
        <v>130</v>
      </c>
      <c r="H121" s="210">
        <v>20.140000000000001</v>
      </c>
      <c r="I121" s="211"/>
      <c r="J121" s="212">
        <f>ROUND(I121*H121,2)</f>
        <v>0</v>
      </c>
      <c r="K121" s="208" t="s">
        <v>131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4.0000000000000003E-05</v>
      </c>
      <c r="R121" s="215">
        <f>Q121*H121</f>
        <v>0.00080560000000000007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132</v>
      </c>
      <c r="AT121" s="217" t="s">
        <v>127</v>
      </c>
      <c r="AU121" s="217" t="s">
        <v>82</v>
      </c>
      <c r="AY121" s="19" t="s">
        <v>124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132</v>
      </c>
      <c r="BM121" s="217" t="s">
        <v>168</v>
      </c>
    </row>
    <row r="122" s="2" customFormat="1">
      <c r="A122" s="40"/>
      <c r="B122" s="41"/>
      <c r="C122" s="42"/>
      <c r="D122" s="219" t="s">
        <v>134</v>
      </c>
      <c r="E122" s="42"/>
      <c r="F122" s="220" t="s">
        <v>169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134</v>
      </c>
      <c r="AU122" s="19" t="s">
        <v>82</v>
      </c>
    </row>
    <row r="123" s="2" customFormat="1">
      <c r="A123" s="40"/>
      <c r="B123" s="41"/>
      <c r="C123" s="42"/>
      <c r="D123" s="224" t="s">
        <v>136</v>
      </c>
      <c r="E123" s="42"/>
      <c r="F123" s="225" t="s">
        <v>170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136</v>
      </c>
      <c r="AU123" s="19" t="s">
        <v>82</v>
      </c>
    </row>
    <row r="124" s="13" customFormat="1">
      <c r="A124" s="13"/>
      <c r="B124" s="226"/>
      <c r="C124" s="227"/>
      <c r="D124" s="219" t="s">
        <v>138</v>
      </c>
      <c r="E124" s="228" t="s">
        <v>19</v>
      </c>
      <c r="F124" s="229" t="s">
        <v>149</v>
      </c>
      <c r="G124" s="227"/>
      <c r="H124" s="228" t="s">
        <v>19</v>
      </c>
      <c r="I124" s="230"/>
      <c r="J124" s="227"/>
      <c r="K124" s="227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138</v>
      </c>
      <c r="AU124" s="235" t="s">
        <v>82</v>
      </c>
      <c r="AV124" s="13" t="s">
        <v>80</v>
      </c>
      <c r="AW124" s="13" t="s">
        <v>33</v>
      </c>
      <c r="AX124" s="13" t="s">
        <v>72</v>
      </c>
      <c r="AY124" s="235" t="s">
        <v>124</v>
      </c>
    </row>
    <row r="125" s="14" customFormat="1">
      <c r="A125" s="14"/>
      <c r="B125" s="236"/>
      <c r="C125" s="237"/>
      <c r="D125" s="219" t="s">
        <v>138</v>
      </c>
      <c r="E125" s="238" t="s">
        <v>19</v>
      </c>
      <c r="F125" s="239" t="s">
        <v>150</v>
      </c>
      <c r="G125" s="237"/>
      <c r="H125" s="240">
        <v>20.140000000000001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138</v>
      </c>
      <c r="AU125" s="246" t="s">
        <v>82</v>
      </c>
      <c r="AV125" s="14" t="s">
        <v>82</v>
      </c>
      <c r="AW125" s="14" t="s">
        <v>33</v>
      </c>
      <c r="AX125" s="14" t="s">
        <v>80</v>
      </c>
      <c r="AY125" s="246" t="s">
        <v>124</v>
      </c>
    </row>
    <row r="126" s="2" customFormat="1" ht="24.15" customHeight="1">
      <c r="A126" s="40"/>
      <c r="B126" s="41"/>
      <c r="C126" s="206" t="s">
        <v>125</v>
      </c>
      <c r="D126" s="206" t="s">
        <v>127</v>
      </c>
      <c r="E126" s="207" t="s">
        <v>171</v>
      </c>
      <c r="F126" s="208" t="s">
        <v>172</v>
      </c>
      <c r="G126" s="209" t="s">
        <v>130</v>
      </c>
      <c r="H126" s="210">
        <v>20.140000000000001</v>
      </c>
      <c r="I126" s="211"/>
      <c r="J126" s="212">
        <f>ROUND(I126*H126,2)</f>
        <v>0</v>
      </c>
      <c r="K126" s="208" t="s">
        <v>131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0.089999999999999997</v>
      </c>
      <c r="T126" s="216">
        <f>S126*H126</f>
        <v>1.8126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132</v>
      </c>
      <c r="AT126" s="217" t="s">
        <v>127</v>
      </c>
      <c r="AU126" s="217" t="s">
        <v>82</v>
      </c>
      <c r="AY126" s="19" t="s">
        <v>124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132</v>
      </c>
      <c r="BM126" s="217" t="s">
        <v>173</v>
      </c>
    </row>
    <row r="127" s="2" customFormat="1">
      <c r="A127" s="40"/>
      <c r="B127" s="41"/>
      <c r="C127" s="42"/>
      <c r="D127" s="219" t="s">
        <v>134</v>
      </c>
      <c r="E127" s="42"/>
      <c r="F127" s="220" t="s">
        <v>174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134</v>
      </c>
      <c r="AU127" s="19" t="s">
        <v>82</v>
      </c>
    </row>
    <row r="128" s="2" customFormat="1">
      <c r="A128" s="40"/>
      <c r="B128" s="41"/>
      <c r="C128" s="42"/>
      <c r="D128" s="224" t="s">
        <v>136</v>
      </c>
      <c r="E128" s="42"/>
      <c r="F128" s="225" t="s">
        <v>175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136</v>
      </c>
      <c r="AU128" s="19" t="s">
        <v>82</v>
      </c>
    </row>
    <row r="129" s="13" customFormat="1">
      <c r="A129" s="13"/>
      <c r="B129" s="226"/>
      <c r="C129" s="227"/>
      <c r="D129" s="219" t="s">
        <v>138</v>
      </c>
      <c r="E129" s="228" t="s">
        <v>19</v>
      </c>
      <c r="F129" s="229" t="s">
        <v>149</v>
      </c>
      <c r="G129" s="227"/>
      <c r="H129" s="228" t="s">
        <v>19</v>
      </c>
      <c r="I129" s="230"/>
      <c r="J129" s="227"/>
      <c r="K129" s="227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138</v>
      </c>
      <c r="AU129" s="235" t="s">
        <v>82</v>
      </c>
      <c r="AV129" s="13" t="s">
        <v>80</v>
      </c>
      <c r="AW129" s="13" t="s">
        <v>33</v>
      </c>
      <c r="AX129" s="13" t="s">
        <v>72</v>
      </c>
      <c r="AY129" s="235" t="s">
        <v>124</v>
      </c>
    </row>
    <row r="130" s="14" customFormat="1">
      <c r="A130" s="14"/>
      <c r="B130" s="236"/>
      <c r="C130" s="237"/>
      <c r="D130" s="219" t="s">
        <v>138</v>
      </c>
      <c r="E130" s="238" t="s">
        <v>19</v>
      </c>
      <c r="F130" s="239" t="s">
        <v>150</v>
      </c>
      <c r="G130" s="237"/>
      <c r="H130" s="240">
        <v>20.140000000000001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138</v>
      </c>
      <c r="AU130" s="246" t="s">
        <v>82</v>
      </c>
      <c r="AV130" s="14" t="s">
        <v>82</v>
      </c>
      <c r="AW130" s="14" t="s">
        <v>33</v>
      </c>
      <c r="AX130" s="14" t="s">
        <v>80</v>
      </c>
      <c r="AY130" s="246" t="s">
        <v>124</v>
      </c>
    </row>
    <row r="131" s="2" customFormat="1" ht="24.15" customHeight="1">
      <c r="A131" s="40"/>
      <c r="B131" s="41"/>
      <c r="C131" s="206" t="s">
        <v>176</v>
      </c>
      <c r="D131" s="206" t="s">
        <v>127</v>
      </c>
      <c r="E131" s="207" t="s">
        <v>177</v>
      </c>
      <c r="F131" s="208" t="s">
        <v>178</v>
      </c>
      <c r="G131" s="209" t="s">
        <v>179</v>
      </c>
      <c r="H131" s="210">
        <v>20</v>
      </c>
      <c r="I131" s="211"/>
      <c r="J131" s="212">
        <f>ROUND(I131*H131,2)</f>
        <v>0</v>
      </c>
      <c r="K131" s="208" t="s">
        <v>131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0.0060000000000000001</v>
      </c>
      <c r="T131" s="216">
        <f>S131*H131</f>
        <v>0.12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132</v>
      </c>
      <c r="AT131" s="217" t="s">
        <v>127</v>
      </c>
      <c r="AU131" s="217" t="s">
        <v>82</v>
      </c>
      <c r="AY131" s="19" t="s">
        <v>124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132</v>
      </c>
      <c r="BM131" s="217" t="s">
        <v>180</v>
      </c>
    </row>
    <row r="132" s="2" customFormat="1">
      <c r="A132" s="40"/>
      <c r="B132" s="41"/>
      <c r="C132" s="42"/>
      <c r="D132" s="219" t="s">
        <v>134</v>
      </c>
      <c r="E132" s="42"/>
      <c r="F132" s="220" t="s">
        <v>181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134</v>
      </c>
      <c r="AU132" s="19" t="s">
        <v>82</v>
      </c>
    </row>
    <row r="133" s="2" customFormat="1">
      <c r="A133" s="40"/>
      <c r="B133" s="41"/>
      <c r="C133" s="42"/>
      <c r="D133" s="224" t="s">
        <v>136</v>
      </c>
      <c r="E133" s="42"/>
      <c r="F133" s="225" t="s">
        <v>182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136</v>
      </c>
      <c r="AU133" s="19" t="s">
        <v>82</v>
      </c>
    </row>
    <row r="134" s="13" customFormat="1">
      <c r="A134" s="13"/>
      <c r="B134" s="226"/>
      <c r="C134" s="227"/>
      <c r="D134" s="219" t="s">
        <v>138</v>
      </c>
      <c r="E134" s="228" t="s">
        <v>19</v>
      </c>
      <c r="F134" s="229" t="s">
        <v>139</v>
      </c>
      <c r="G134" s="227"/>
      <c r="H134" s="228" t="s">
        <v>19</v>
      </c>
      <c r="I134" s="230"/>
      <c r="J134" s="227"/>
      <c r="K134" s="227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138</v>
      </c>
      <c r="AU134" s="235" t="s">
        <v>82</v>
      </c>
      <c r="AV134" s="13" t="s">
        <v>80</v>
      </c>
      <c r="AW134" s="13" t="s">
        <v>33</v>
      </c>
      <c r="AX134" s="13" t="s">
        <v>72</v>
      </c>
      <c r="AY134" s="235" t="s">
        <v>124</v>
      </c>
    </row>
    <row r="135" s="14" customFormat="1">
      <c r="A135" s="14"/>
      <c r="B135" s="236"/>
      <c r="C135" s="237"/>
      <c r="D135" s="219" t="s">
        <v>138</v>
      </c>
      <c r="E135" s="238" t="s">
        <v>19</v>
      </c>
      <c r="F135" s="239" t="s">
        <v>183</v>
      </c>
      <c r="G135" s="237"/>
      <c r="H135" s="240">
        <v>20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138</v>
      </c>
      <c r="AU135" s="246" t="s">
        <v>82</v>
      </c>
      <c r="AV135" s="14" t="s">
        <v>82</v>
      </c>
      <c r="AW135" s="14" t="s">
        <v>33</v>
      </c>
      <c r="AX135" s="14" t="s">
        <v>80</v>
      </c>
      <c r="AY135" s="246" t="s">
        <v>124</v>
      </c>
    </row>
    <row r="136" s="2" customFormat="1" ht="24.15" customHeight="1">
      <c r="A136" s="40"/>
      <c r="B136" s="41"/>
      <c r="C136" s="206" t="s">
        <v>184</v>
      </c>
      <c r="D136" s="206" t="s">
        <v>127</v>
      </c>
      <c r="E136" s="207" t="s">
        <v>185</v>
      </c>
      <c r="F136" s="208" t="s">
        <v>186</v>
      </c>
      <c r="G136" s="209" t="s">
        <v>179</v>
      </c>
      <c r="H136" s="210">
        <v>11</v>
      </c>
      <c r="I136" s="211"/>
      <c r="J136" s="212">
        <f>ROUND(I136*H136,2)</f>
        <v>0</v>
      </c>
      <c r="K136" s="208" t="s">
        <v>131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0.0089999999999999993</v>
      </c>
      <c r="T136" s="216">
        <f>S136*H136</f>
        <v>0.098999999999999991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132</v>
      </c>
      <c r="AT136" s="217" t="s">
        <v>127</v>
      </c>
      <c r="AU136" s="217" t="s">
        <v>82</v>
      </c>
      <c r="AY136" s="19" t="s">
        <v>124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132</v>
      </c>
      <c r="BM136" s="217" t="s">
        <v>187</v>
      </c>
    </row>
    <row r="137" s="2" customFormat="1">
      <c r="A137" s="40"/>
      <c r="B137" s="41"/>
      <c r="C137" s="42"/>
      <c r="D137" s="219" t="s">
        <v>134</v>
      </c>
      <c r="E137" s="42"/>
      <c r="F137" s="220" t="s">
        <v>188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134</v>
      </c>
      <c r="AU137" s="19" t="s">
        <v>82</v>
      </c>
    </row>
    <row r="138" s="2" customFormat="1">
      <c r="A138" s="40"/>
      <c r="B138" s="41"/>
      <c r="C138" s="42"/>
      <c r="D138" s="224" t="s">
        <v>136</v>
      </c>
      <c r="E138" s="42"/>
      <c r="F138" s="225" t="s">
        <v>189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136</v>
      </c>
      <c r="AU138" s="19" t="s">
        <v>82</v>
      </c>
    </row>
    <row r="139" s="13" customFormat="1">
      <c r="A139" s="13"/>
      <c r="B139" s="226"/>
      <c r="C139" s="227"/>
      <c r="D139" s="219" t="s">
        <v>138</v>
      </c>
      <c r="E139" s="228" t="s">
        <v>19</v>
      </c>
      <c r="F139" s="229" t="s">
        <v>141</v>
      </c>
      <c r="G139" s="227"/>
      <c r="H139" s="228" t="s">
        <v>19</v>
      </c>
      <c r="I139" s="230"/>
      <c r="J139" s="227"/>
      <c r="K139" s="227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138</v>
      </c>
      <c r="AU139" s="235" t="s">
        <v>82</v>
      </c>
      <c r="AV139" s="13" t="s">
        <v>80</v>
      </c>
      <c r="AW139" s="13" t="s">
        <v>33</v>
      </c>
      <c r="AX139" s="13" t="s">
        <v>72</v>
      </c>
      <c r="AY139" s="235" t="s">
        <v>124</v>
      </c>
    </row>
    <row r="140" s="14" customFormat="1">
      <c r="A140" s="14"/>
      <c r="B140" s="236"/>
      <c r="C140" s="237"/>
      <c r="D140" s="219" t="s">
        <v>138</v>
      </c>
      <c r="E140" s="238" t="s">
        <v>19</v>
      </c>
      <c r="F140" s="239" t="s">
        <v>77</v>
      </c>
      <c r="G140" s="237"/>
      <c r="H140" s="240">
        <v>11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138</v>
      </c>
      <c r="AU140" s="246" t="s">
        <v>82</v>
      </c>
      <c r="AV140" s="14" t="s">
        <v>82</v>
      </c>
      <c r="AW140" s="14" t="s">
        <v>33</v>
      </c>
      <c r="AX140" s="14" t="s">
        <v>80</v>
      </c>
      <c r="AY140" s="246" t="s">
        <v>124</v>
      </c>
    </row>
    <row r="141" s="12" customFormat="1" ht="22.8" customHeight="1">
      <c r="A141" s="12"/>
      <c r="B141" s="190"/>
      <c r="C141" s="191"/>
      <c r="D141" s="192" t="s">
        <v>71</v>
      </c>
      <c r="E141" s="204" t="s">
        <v>190</v>
      </c>
      <c r="F141" s="204" t="s">
        <v>191</v>
      </c>
      <c r="G141" s="191"/>
      <c r="H141" s="191"/>
      <c r="I141" s="194"/>
      <c r="J141" s="205">
        <f>BK141</f>
        <v>0</v>
      </c>
      <c r="K141" s="191"/>
      <c r="L141" s="196"/>
      <c r="M141" s="197"/>
      <c r="N141" s="198"/>
      <c r="O141" s="198"/>
      <c r="P141" s="199">
        <f>SUM(P142:P154)</f>
        <v>0</v>
      </c>
      <c r="Q141" s="198"/>
      <c r="R141" s="199">
        <f>SUM(R142:R154)</f>
        <v>0</v>
      </c>
      <c r="S141" s="198"/>
      <c r="T141" s="200">
        <f>SUM(T142:T154)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1" t="s">
        <v>80</v>
      </c>
      <c r="AT141" s="202" t="s">
        <v>71</v>
      </c>
      <c r="AU141" s="202" t="s">
        <v>80</v>
      </c>
      <c r="AY141" s="201" t="s">
        <v>124</v>
      </c>
      <c r="BK141" s="203">
        <f>SUM(BK142:BK154)</f>
        <v>0</v>
      </c>
    </row>
    <row r="142" s="2" customFormat="1" ht="24.15" customHeight="1">
      <c r="A142" s="40"/>
      <c r="B142" s="41"/>
      <c r="C142" s="206" t="s">
        <v>158</v>
      </c>
      <c r="D142" s="206" t="s">
        <v>127</v>
      </c>
      <c r="E142" s="207" t="s">
        <v>192</v>
      </c>
      <c r="F142" s="208" t="s">
        <v>193</v>
      </c>
      <c r="G142" s="209" t="s">
        <v>194</v>
      </c>
      <c r="H142" s="210">
        <v>2.1349999999999998</v>
      </c>
      <c r="I142" s="211"/>
      <c r="J142" s="212">
        <f>ROUND(I142*H142,2)</f>
        <v>0</v>
      </c>
      <c r="K142" s="208" t="s">
        <v>131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132</v>
      </c>
      <c r="AT142" s="217" t="s">
        <v>127</v>
      </c>
      <c r="AU142" s="217" t="s">
        <v>82</v>
      </c>
      <c r="AY142" s="19" t="s">
        <v>124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132</v>
      </c>
      <c r="BM142" s="217" t="s">
        <v>195</v>
      </c>
    </row>
    <row r="143" s="2" customFormat="1">
      <c r="A143" s="40"/>
      <c r="B143" s="41"/>
      <c r="C143" s="42"/>
      <c r="D143" s="219" t="s">
        <v>134</v>
      </c>
      <c r="E143" s="42"/>
      <c r="F143" s="220" t="s">
        <v>196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134</v>
      </c>
      <c r="AU143" s="19" t="s">
        <v>82</v>
      </c>
    </row>
    <row r="144" s="2" customFormat="1">
      <c r="A144" s="40"/>
      <c r="B144" s="41"/>
      <c r="C144" s="42"/>
      <c r="D144" s="224" t="s">
        <v>136</v>
      </c>
      <c r="E144" s="42"/>
      <c r="F144" s="225" t="s">
        <v>197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136</v>
      </c>
      <c r="AU144" s="19" t="s">
        <v>82</v>
      </c>
    </row>
    <row r="145" s="2" customFormat="1" ht="24.15" customHeight="1">
      <c r="A145" s="40"/>
      <c r="B145" s="41"/>
      <c r="C145" s="206" t="s">
        <v>198</v>
      </c>
      <c r="D145" s="206" t="s">
        <v>127</v>
      </c>
      <c r="E145" s="207" t="s">
        <v>199</v>
      </c>
      <c r="F145" s="208" t="s">
        <v>200</v>
      </c>
      <c r="G145" s="209" t="s">
        <v>194</v>
      </c>
      <c r="H145" s="210">
        <v>2.1349999999999998</v>
      </c>
      <c r="I145" s="211"/>
      <c r="J145" s="212">
        <f>ROUND(I145*H145,2)</f>
        <v>0</v>
      </c>
      <c r="K145" s="208" t="s">
        <v>131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132</v>
      </c>
      <c r="AT145" s="217" t="s">
        <v>127</v>
      </c>
      <c r="AU145" s="217" t="s">
        <v>82</v>
      </c>
      <c r="AY145" s="19" t="s">
        <v>124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132</v>
      </c>
      <c r="BM145" s="217" t="s">
        <v>201</v>
      </c>
    </row>
    <row r="146" s="2" customFormat="1">
      <c r="A146" s="40"/>
      <c r="B146" s="41"/>
      <c r="C146" s="42"/>
      <c r="D146" s="219" t="s">
        <v>134</v>
      </c>
      <c r="E146" s="42"/>
      <c r="F146" s="220" t="s">
        <v>202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134</v>
      </c>
      <c r="AU146" s="19" t="s">
        <v>82</v>
      </c>
    </row>
    <row r="147" s="2" customFormat="1">
      <c r="A147" s="40"/>
      <c r="B147" s="41"/>
      <c r="C147" s="42"/>
      <c r="D147" s="224" t="s">
        <v>136</v>
      </c>
      <c r="E147" s="42"/>
      <c r="F147" s="225" t="s">
        <v>203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136</v>
      </c>
      <c r="AU147" s="19" t="s">
        <v>82</v>
      </c>
    </row>
    <row r="148" s="2" customFormat="1" ht="24.15" customHeight="1">
      <c r="A148" s="40"/>
      <c r="B148" s="41"/>
      <c r="C148" s="206" t="s">
        <v>77</v>
      </c>
      <c r="D148" s="206" t="s">
        <v>127</v>
      </c>
      <c r="E148" s="207" t="s">
        <v>204</v>
      </c>
      <c r="F148" s="208" t="s">
        <v>205</v>
      </c>
      <c r="G148" s="209" t="s">
        <v>194</v>
      </c>
      <c r="H148" s="210">
        <v>29.890000000000001</v>
      </c>
      <c r="I148" s="211"/>
      <c r="J148" s="212">
        <f>ROUND(I148*H148,2)</f>
        <v>0</v>
      </c>
      <c r="K148" s="208" t="s">
        <v>131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132</v>
      </c>
      <c r="AT148" s="217" t="s">
        <v>127</v>
      </c>
      <c r="AU148" s="217" t="s">
        <v>82</v>
      </c>
      <c r="AY148" s="19" t="s">
        <v>124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132</v>
      </c>
      <c r="BM148" s="217" t="s">
        <v>206</v>
      </c>
    </row>
    <row r="149" s="2" customFormat="1">
      <c r="A149" s="40"/>
      <c r="B149" s="41"/>
      <c r="C149" s="42"/>
      <c r="D149" s="219" t="s">
        <v>134</v>
      </c>
      <c r="E149" s="42"/>
      <c r="F149" s="220" t="s">
        <v>207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134</v>
      </c>
      <c r="AU149" s="19" t="s">
        <v>82</v>
      </c>
    </row>
    <row r="150" s="2" customFormat="1">
      <c r="A150" s="40"/>
      <c r="B150" s="41"/>
      <c r="C150" s="42"/>
      <c r="D150" s="224" t="s">
        <v>136</v>
      </c>
      <c r="E150" s="42"/>
      <c r="F150" s="225" t="s">
        <v>208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136</v>
      </c>
      <c r="AU150" s="19" t="s">
        <v>82</v>
      </c>
    </row>
    <row r="151" s="14" customFormat="1">
      <c r="A151" s="14"/>
      <c r="B151" s="236"/>
      <c r="C151" s="237"/>
      <c r="D151" s="219" t="s">
        <v>138</v>
      </c>
      <c r="E151" s="238" t="s">
        <v>19</v>
      </c>
      <c r="F151" s="239" t="s">
        <v>209</v>
      </c>
      <c r="G151" s="237"/>
      <c r="H151" s="240">
        <v>29.890000000000001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138</v>
      </c>
      <c r="AU151" s="246" t="s">
        <v>82</v>
      </c>
      <c r="AV151" s="14" t="s">
        <v>82</v>
      </c>
      <c r="AW151" s="14" t="s">
        <v>33</v>
      </c>
      <c r="AX151" s="14" t="s">
        <v>80</v>
      </c>
      <c r="AY151" s="246" t="s">
        <v>124</v>
      </c>
    </row>
    <row r="152" s="2" customFormat="1" ht="44.25" customHeight="1">
      <c r="A152" s="40"/>
      <c r="B152" s="41"/>
      <c r="C152" s="206" t="s">
        <v>83</v>
      </c>
      <c r="D152" s="206" t="s">
        <v>127</v>
      </c>
      <c r="E152" s="207" t="s">
        <v>210</v>
      </c>
      <c r="F152" s="208" t="s">
        <v>211</v>
      </c>
      <c r="G152" s="209" t="s">
        <v>194</v>
      </c>
      <c r="H152" s="210">
        <v>2.1349999999999998</v>
      </c>
      <c r="I152" s="211"/>
      <c r="J152" s="212">
        <f>ROUND(I152*H152,2)</f>
        <v>0</v>
      </c>
      <c r="K152" s="208" t="s">
        <v>131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132</v>
      </c>
      <c r="AT152" s="217" t="s">
        <v>127</v>
      </c>
      <c r="AU152" s="217" t="s">
        <v>82</v>
      </c>
      <c r="AY152" s="19" t="s">
        <v>124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132</v>
      </c>
      <c r="BM152" s="217" t="s">
        <v>212</v>
      </c>
    </row>
    <row r="153" s="2" customFormat="1">
      <c r="A153" s="40"/>
      <c r="B153" s="41"/>
      <c r="C153" s="42"/>
      <c r="D153" s="219" t="s">
        <v>134</v>
      </c>
      <c r="E153" s="42"/>
      <c r="F153" s="220" t="s">
        <v>213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134</v>
      </c>
      <c r="AU153" s="19" t="s">
        <v>82</v>
      </c>
    </row>
    <row r="154" s="2" customFormat="1">
      <c r="A154" s="40"/>
      <c r="B154" s="41"/>
      <c r="C154" s="42"/>
      <c r="D154" s="224" t="s">
        <v>136</v>
      </c>
      <c r="E154" s="42"/>
      <c r="F154" s="225" t="s">
        <v>214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136</v>
      </c>
      <c r="AU154" s="19" t="s">
        <v>82</v>
      </c>
    </row>
    <row r="155" s="12" customFormat="1" ht="22.8" customHeight="1">
      <c r="A155" s="12"/>
      <c r="B155" s="190"/>
      <c r="C155" s="191"/>
      <c r="D155" s="192" t="s">
        <v>71</v>
      </c>
      <c r="E155" s="204" t="s">
        <v>215</v>
      </c>
      <c r="F155" s="204" t="s">
        <v>216</v>
      </c>
      <c r="G155" s="191"/>
      <c r="H155" s="191"/>
      <c r="I155" s="194"/>
      <c r="J155" s="205">
        <f>BK155</f>
        <v>0</v>
      </c>
      <c r="K155" s="191"/>
      <c r="L155" s="196"/>
      <c r="M155" s="197"/>
      <c r="N155" s="198"/>
      <c r="O155" s="198"/>
      <c r="P155" s="199">
        <f>SUM(P156:P158)</f>
        <v>0</v>
      </c>
      <c r="Q155" s="198"/>
      <c r="R155" s="199">
        <f>SUM(R156:R158)</f>
        <v>0</v>
      </c>
      <c r="S155" s="198"/>
      <c r="T155" s="200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1" t="s">
        <v>80</v>
      </c>
      <c r="AT155" s="202" t="s">
        <v>71</v>
      </c>
      <c r="AU155" s="202" t="s">
        <v>80</v>
      </c>
      <c r="AY155" s="201" t="s">
        <v>124</v>
      </c>
      <c r="BK155" s="203">
        <f>SUM(BK156:BK158)</f>
        <v>0</v>
      </c>
    </row>
    <row r="156" s="2" customFormat="1" ht="21.75" customHeight="1">
      <c r="A156" s="40"/>
      <c r="B156" s="41"/>
      <c r="C156" s="206" t="s">
        <v>217</v>
      </c>
      <c r="D156" s="206" t="s">
        <v>127</v>
      </c>
      <c r="E156" s="207" t="s">
        <v>218</v>
      </c>
      <c r="F156" s="208" t="s">
        <v>219</v>
      </c>
      <c r="G156" s="209" t="s">
        <v>194</v>
      </c>
      <c r="H156" s="210">
        <v>2.855</v>
      </c>
      <c r="I156" s="211"/>
      <c r="J156" s="212">
        <f>ROUND(I156*H156,2)</f>
        <v>0</v>
      </c>
      <c r="K156" s="208" t="s">
        <v>131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132</v>
      </c>
      <c r="AT156" s="217" t="s">
        <v>127</v>
      </c>
      <c r="AU156" s="217" t="s">
        <v>82</v>
      </c>
      <c r="AY156" s="19" t="s">
        <v>124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132</v>
      </c>
      <c r="BM156" s="217" t="s">
        <v>220</v>
      </c>
    </row>
    <row r="157" s="2" customFormat="1">
      <c r="A157" s="40"/>
      <c r="B157" s="41"/>
      <c r="C157" s="42"/>
      <c r="D157" s="219" t="s">
        <v>134</v>
      </c>
      <c r="E157" s="42"/>
      <c r="F157" s="220" t="s">
        <v>221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134</v>
      </c>
      <c r="AU157" s="19" t="s">
        <v>82</v>
      </c>
    </row>
    <row r="158" s="2" customFormat="1">
      <c r="A158" s="40"/>
      <c r="B158" s="41"/>
      <c r="C158" s="42"/>
      <c r="D158" s="224" t="s">
        <v>136</v>
      </c>
      <c r="E158" s="42"/>
      <c r="F158" s="225" t="s">
        <v>222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136</v>
      </c>
      <c r="AU158" s="19" t="s">
        <v>82</v>
      </c>
    </row>
    <row r="159" s="12" customFormat="1" ht="25.92" customHeight="1">
      <c r="A159" s="12"/>
      <c r="B159" s="190"/>
      <c r="C159" s="191"/>
      <c r="D159" s="192" t="s">
        <v>71</v>
      </c>
      <c r="E159" s="193" t="s">
        <v>223</v>
      </c>
      <c r="F159" s="193" t="s">
        <v>224</v>
      </c>
      <c r="G159" s="191"/>
      <c r="H159" s="191"/>
      <c r="I159" s="194"/>
      <c r="J159" s="195">
        <f>BK159</f>
        <v>0</v>
      </c>
      <c r="K159" s="191"/>
      <c r="L159" s="196"/>
      <c r="M159" s="197"/>
      <c r="N159" s="198"/>
      <c r="O159" s="198"/>
      <c r="P159" s="199">
        <f>P160+P179+P195+P221+P245+P285+P296</f>
        <v>0</v>
      </c>
      <c r="Q159" s="198"/>
      <c r="R159" s="199">
        <f>R160+R179+R195+R221+R245+R285+R296</f>
        <v>0.49702482999999997</v>
      </c>
      <c r="S159" s="198"/>
      <c r="T159" s="200">
        <f>T160+T179+T195+T221+T245+T285+T296</f>
        <v>0.103722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1" t="s">
        <v>82</v>
      </c>
      <c r="AT159" s="202" t="s">
        <v>71</v>
      </c>
      <c r="AU159" s="202" t="s">
        <v>72</v>
      </c>
      <c r="AY159" s="201" t="s">
        <v>124</v>
      </c>
      <c r="BK159" s="203">
        <f>BK160+BK179+BK195+BK221+BK245+BK285+BK296</f>
        <v>0</v>
      </c>
    </row>
    <row r="160" s="12" customFormat="1" ht="22.8" customHeight="1">
      <c r="A160" s="12"/>
      <c r="B160" s="190"/>
      <c r="C160" s="191"/>
      <c r="D160" s="192" t="s">
        <v>71</v>
      </c>
      <c r="E160" s="204" t="s">
        <v>225</v>
      </c>
      <c r="F160" s="204" t="s">
        <v>226</v>
      </c>
      <c r="G160" s="191"/>
      <c r="H160" s="191"/>
      <c r="I160" s="194"/>
      <c r="J160" s="205">
        <f>BK160</f>
        <v>0</v>
      </c>
      <c r="K160" s="191"/>
      <c r="L160" s="196"/>
      <c r="M160" s="197"/>
      <c r="N160" s="198"/>
      <c r="O160" s="198"/>
      <c r="P160" s="199">
        <f>SUM(P161:P178)</f>
        <v>0</v>
      </c>
      <c r="Q160" s="198"/>
      <c r="R160" s="199">
        <f>SUM(R161:R178)</f>
        <v>0.01018</v>
      </c>
      <c r="S160" s="198"/>
      <c r="T160" s="200">
        <f>SUM(T161:T178)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82</v>
      </c>
      <c r="AT160" s="202" t="s">
        <v>71</v>
      </c>
      <c r="AU160" s="202" t="s">
        <v>80</v>
      </c>
      <c r="AY160" s="201" t="s">
        <v>124</v>
      </c>
      <c r="BK160" s="203">
        <f>SUM(BK161:BK178)</f>
        <v>0</v>
      </c>
    </row>
    <row r="161" s="2" customFormat="1" ht="16.5" customHeight="1">
      <c r="A161" s="40"/>
      <c r="B161" s="41"/>
      <c r="C161" s="206" t="s">
        <v>227</v>
      </c>
      <c r="D161" s="206" t="s">
        <v>127</v>
      </c>
      <c r="E161" s="207" t="s">
        <v>228</v>
      </c>
      <c r="F161" s="208" t="s">
        <v>229</v>
      </c>
      <c r="G161" s="209" t="s">
        <v>230</v>
      </c>
      <c r="H161" s="210">
        <v>2</v>
      </c>
      <c r="I161" s="211"/>
      <c r="J161" s="212">
        <f>ROUND(I161*H161,2)</f>
        <v>0</v>
      </c>
      <c r="K161" s="208" t="s">
        <v>131</v>
      </c>
      <c r="L161" s="46"/>
      <c r="M161" s="213" t="s">
        <v>19</v>
      </c>
      <c r="N161" s="214" t="s">
        <v>43</v>
      </c>
      <c r="O161" s="86"/>
      <c r="P161" s="215">
        <f>O161*H161</f>
        <v>0</v>
      </c>
      <c r="Q161" s="215">
        <v>0.00031</v>
      </c>
      <c r="R161" s="215">
        <f>Q161*H161</f>
        <v>0.00062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231</v>
      </c>
      <c r="AT161" s="217" t="s">
        <v>127</v>
      </c>
      <c r="AU161" s="217" t="s">
        <v>82</v>
      </c>
      <c r="AY161" s="19" t="s">
        <v>124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80</v>
      </c>
      <c r="BK161" s="218">
        <f>ROUND(I161*H161,2)</f>
        <v>0</v>
      </c>
      <c r="BL161" s="19" t="s">
        <v>231</v>
      </c>
      <c r="BM161" s="217" t="s">
        <v>232</v>
      </c>
    </row>
    <row r="162" s="2" customFormat="1">
      <c r="A162" s="40"/>
      <c r="B162" s="41"/>
      <c r="C162" s="42"/>
      <c r="D162" s="219" t="s">
        <v>134</v>
      </c>
      <c r="E162" s="42"/>
      <c r="F162" s="220" t="s">
        <v>233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134</v>
      </c>
      <c r="AU162" s="19" t="s">
        <v>82</v>
      </c>
    </row>
    <row r="163" s="2" customFormat="1">
      <c r="A163" s="40"/>
      <c r="B163" s="41"/>
      <c r="C163" s="42"/>
      <c r="D163" s="224" t="s">
        <v>136</v>
      </c>
      <c r="E163" s="42"/>
      <c r="F163" s="225" t="s">
        <v>234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136</v>
      </c>
      <c r="AU163" s="19" t="s">
        <v>82</v>
      </c>
    </row>
    <row r="164" s="2" customFormat="1" ht="16.5" customHeight="1">
      <c r="A164" s="40"/>
      <c r="B164" s="41"/>
      <c r="C164" s="206" t="s">
        <v>8</v>
      </c>
      <c r="D164" s="206" t="s">
        <v>127</v>
      </c>
      <c r="E164" s="207" t="s">
        <v>235</v>
      </c>
      <c r="F164" s="208" t="s">
        <v>236</v>
      </c>
      <c r="G164" s="209" t="s">
        <v>179</v>
      </c>
      <c r="H164" s="210">
        <v>4</v>
      </c>
      <c r="I164" s="211"/>
      <c r="J164" s="212">
        <f>ROUND(I164*H164,2)</f>
        <v>0</v>
      </c>
      <c r="K164" s="208" t="s">
        <v>131</v>
      </c>
      <c r="L164" s="46"/>
      <c r="M164" s="213" t="s">
        <v>19</v>
      </c>
      <c r="N164" s="214" t="s">
        <v>43</v>
      </c>
      <c r="O164" s="86"/>
      <c r="P164" s="215">
        <f>O164*H164</f>
        <v>0</v>
      </c>
      <c r="Q164" s="215">
        <v>0.00042999999999999999</v>
      </c>
      <c r="R164" s="215">
        <f>Q164*H164</f>
        <v>0.00172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231</v>
      </c>
      <c r="AT164" s="217" t="s">
        <v>127</v>
      </c>
      <c r="AU164" s="217" t="s">
        <v>82</v>
      </c>
      <c r="AY164" s="19" t="s">
        <v>124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80</v>
      </c>
      <c r="BK164" s="218">
        <f>ROUND(I164*H164,2)</f>
        <v>0</v>
      </c>
      <c r="BL164" s="19" t="s">
        <v>231</v>
      </c>
      <c r="BM164" s="217" t="s">
        <v>237</v>
      </c>
    </row>
    <row r="165" s="2" customFormat="1">
      <c r="A165" s="40"/>
      <c r="B165" s="41"/>
      <c r="C165" s="42"/>
      <c r="D165" s="219" t="s">
        <v>134</v>
      </c>
      <c r="E165" s="42"/>
      <c r="F165" s="220" t="s">
        <v>238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134</v>
      </c>
      <c r="AU165" s="19" t="s">
        <v>82</v>
      </c>
    </row>
    <row r="166" s="2" customFormat="1">
      <c r="A166" s="40"/>
      <c r="B166" s="41"/>
      <c r="C166" s="42"/>
      <c r="D166" s="224" t="s">
        <v>136</v>
      </c>
      <c r="E166" s="42"/>
      <c r="F166" s="225" t="s">
        <v>239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136</v>
      </c>
      <c r="AU166" s="19" t="s">
        <v>82</v>
      </c>
    </row>
    <row r="167" s="2" customFormat="1" ht="16.5" customHeight="1">
      <c r="A167" s="40"/>
      <c r="B167" s="41"/>
      <c r="C167" s="206" t="s">
        <v>231</v>
      </c>
      <c r="D167" s="206" t="s">
        <v>127</v>
      </c>
      <c r="E167" s="207" t="s">
        <v>240</v>
      </c>
      <c r="F167" s="208" t="s">
        <v>241</v>
      </c>
      <c r="G167" s="209" t="s">
        <v>179</v>
      </c>
      <c r="H167" s="210">
        <v>15</v>
      </c>
      <c r="I167" s="211"/>
      <c r="J167" s="212">
        <f>ROUND(I167*H167,2)</f>
        <v>0</v>
      </c>
      <c r="K167" s="208" t="s">
        <v>131</v>
      </c>
      <c r="L167" s="46"/>
      <c r="M167" s="213" t="s">
        <v>19</v>
      </c>
      <c r="N167" s="214" t="s">
        <v>43</v>
      </c>
      <c r="O167" s="86"/>
      <c r="P167" s="215">
        <f>O167*H167</f>
        <v>0</v>
      </c>
      <c r="Q167" s="215">
        <v>0.00050000000000000001</v>
      </c>
      <c r="R167" s="215">
        <f>Q167*H167</f>
        <v>0.0074999999999999997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231</v>
      </c>
      <c r="AT167" s="217" t="s">
        <v>127</v>
      </c>
      <c r="AU167" s="217" t="s">
        <v>82</v>
      </c>
      <c r="AY167" s="19" t="s">
        <v>124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80</v>
      </c>
      <c r="BK167" s="218">
        <f>ROUND(I167*H167,2)</f>
        <v>0</v>
      </c>
      <c r="BL167" s="19" t="s">
        <v>231</v>
      </c>
      <c r="BM167" s="217" t="s">
        <v>242</v>
      </c>
    </row>
    <row r="168" s="2" customFormat="1">
      <c r="A168" s="40"/>
      <c r="B168" s="41"/>
      <c r="C168" s="42"/>
      <c r="D168" s="219" t="s">
        <v>134</v>
      </c>
      <c r="E168" s="42"/>
      <c r="F168" s="220" t="s">
        <v>243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134</v>
      </c>
      <c r="AU168" s="19" t="s">
        <v>82</v>
      </c>
    </row>
    <row r="169" s="2" customFormat="1">
      <c r="A169" s="40"/>
      <c r="B169" s="41"/>
      <c r="C169" s="42"/>
      <c r="D169" s="224" t="s">
        <v>136</v>
      </c>
      <c r="E169" s="42"/>
      <c r="F169" s="225" t="s">
        <v>244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136</v>
      </c>
      <c r="AU169" s="19" t="s">
        <v>82</v>
      </c>
    </row>
    <row r="170" s="2" customFormat="1" ht="24.15" customHeight="1">
      <c r="A170" s="40"/>
      <c r="B170" s="41"/>
      <c r="C170" s="206" t="s">
        <v>245</v>
      </c>
      <c r="D170" s="206" t="s">
        <v>127</v>
      </c>
      <c r="E170" s="207" t="s">
        <v>246</v>
      </c>
      <c r="F170" s="208" t="s">
        <v>247</v>
      </c>
      <c r="G170" s="209" t="s">
        <v>230</v>
      </c>
      <c r="H170" s="210">
        <v>1</v>
      </c>
      <c r="I170" s="211"/>
      <c r="J170" s="212">
        <f>ROUND(I170*H170,2)</f>
        <v>0</v>
      </c>
      <c r="K170" s="208" t="s">
        <v>131</v>
      </c>
      <c r="L170" s="46"/>
      <c r="M170" s="213" t="s">
        <v>19</v>
      </c>
      <c r="N170" s="214" t="s">
        <v>43</v>
      </c>
      <c r="O170" s="86"/>
      <c r="P170" s="215">
        <f>O170*H170</f>
        <v>0</v>
      </c>
      <c r="Q170" s="215">
        <v>0.00034000000000000002</v>
      </c>
      <c r="R170" s="215">
        <f>Q170*H170</f>
        <v>0.00034000000000000002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231</v>
      </c>
      <c r="AT170" s="217" t="s">
        <v>127</v>
      </c>
      <c r="AU170" s="217" t="s">
        <v>82</v>
      </c>
      <c r="AY170" s="19" t="s">
        <v>124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231</v>
      </c>
      <c r="BM170" s="217" t="s">
        <v>248</v>
      </c>
    </row>
    <row r="171" s="2" customFormat="1">
      <c r="A171" s="40"/>
      <c r="B171" s="41"/>
      <c r="C171" s="42"/>
      <c r="D171" s="219" t="s">
        <v>134</v>
      </c>
      <c r="E171" s="42"/>
      <c r="F171" s="220" t="s">
        <v>249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134</v>
      </c>
      <c r="AU171" s="19" t="s">
        <v>82</v>
      </c>
    </row>
    <row r="172" s="2" customFormat="1">
      <c r="A172" s="40"/>
      <c r="B172" s="41"/>
      <c r="C172" s="42"/>
      <c r="D172" s="224" t="s">
        <v>136</v>
      </c>
      <c r="E172" s="42"/>
      <c r="F172" s="225" t="s">
        <v>250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136</v>
      </c>
      <c r="AU172" s="19" t="s">
        <v>82</v>
      </c>
    </row>
    <row r="173" s="2" customFormat="1" ht="21.75" customHeight="1">
      <c r="A173" s="40"/>
      <c r="B173" s="41"/>
      <c r="C173" s="206" t="s">
        <v>251</v>
      </c>
      <c r="D173" s="206" t="s">
        <v>127</v>
      </c>
      <c r="E173" s="207" t="s">
        <v>252</v>
      </c>
      <c r="F173" s="208" t="s">
        <v>253</v>
      </c>
      <c r="G173" s="209" t="s">
        <v>179</v>
      </c>
      <c r="H173" s="210">
        <v>19</v>
      </c>
      <c r="I173" s="211"/>
      <c r="J173" s="212">
        <f>ROUND(I173*H173,2)</f>
        <v>0</v>
      </c>
      <c r="K173" s="208" t="s">
        <v>131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231</v>
      </c>
      <c r="AT173" s="217" t="s">
        <v>127</v>
      </c>
      <c r="AU173" s="217" t="s">
        <v>82</v>
      </c>
      <c r="AY173" s="19" t="s">
        <v>124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231</v>
      </c>
      <c r="BM173" s="217" t="s">
        <v>254</v>
      </c>
    </row>
    <row r="174" s="2" customFormat="1">
      <c r="A174" s="40"/>
      <c r="B174" s="41"/>
      <c r="C174" s="42"/>
      <c r="D174" s="219" t="s">
        <v>134</v>
      </c>
      <c r="E174" s="42"/>
      <c r="F174" s="220" t="s">
        <v>255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134</v>
      </c>
      <c r="AU174" s="19" t="s">
        <v>82</v>
      </c>
    </row>
    <row r="175" s="2" customFormat="1">
      <c r="A175" s="40"/>
      <c r="B175" s="41"/>
      <c r="C175" s="42"/>
      <c r="D175" s="224" t="s">
        <v>136</v>
      </c>
      <c r="E175" s="42"/>
      <c r="F175" s="225" t="s">
        <v>256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136</v>
      </c>
      <c r="AU175" s="19" t="s">
        <v>82</v>
      </c>
    </row>
    <row r="176" s="2" customFormat="1" ht="24.15" customHeight="1">
      <c r="A176" s="40"/>
      <c r="B176" s="41"/>
      <c r="C176" s="206" t="s">
        <v>257</v>
      </c>
      <c r="D176" s="206" t="s">
        <v>127</v>
      </c>
      <c r="E176" s="207" t="s">
        <v>258</v>
      </c>
      <c r="F176" s="208" t="s">
        <v>259</v>
      </c>
      <c r="G176" s="209" t="s">
        <v>194</v>
      </c>
      <c r="H176" s="210">
        <v>0.01</v>
      </c>
      <c r="I176" s="211"/>
      <c r="J176" s="212">
        <f>ROUND(I176*H176,2)</f>
        <v>0</v>
      </c>
      <c r="K176" s="208" t="s">
        <v>131</v>
      </c>
      <c r="L176" s="46"/>
      <c r="M176" s="213" t="s">
        <v>19</v>
      </c>
      <c r="N176" s="214" t="s">
        <v>43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231</v>
      </c>
      <c r="AT176" s="217" t="s">
        <v>127</v>
      </c>
      <c r="AU176" s="217" t="s">
        <v>82</v>
      </c>
      <c r="AY176" s="19" t="s">
        <v>124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231</v>
      </c>
      <c r="BM176" s="217" t="s">
        <v>260</v>
      </c>
    </row>
    <row r="177" s="2" customFormat="1">
      <c r="A177" s="40"/>
      <c r="B177" s="41"/>
      <c r="C177" s="42"/>
      <c r="D177" s="219" t="s">
        <v>134</v>
      </c>
      <c r="E177" s="42"/>
      <c r="F177" s="220" t="s">
        <v>261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134</v>
      </c>
      <c r="AU177" s="19" t="s">
        <v>82</v>
      </c>
    </row>
    <row r="178" s="2" customFormat="1">
      <c r="A178" s="40"/>
      <c r="B178" s="41"/>
      <c r="C178" s="42"/>
      <c r="D178" s="224" t="s">
        <v>136</v>
      </c>
      <c r="E178" s="42"/>
      <c r="F178" s="225" t="s">
        <v>262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136</v>
      </c>
      <c r="AU178" s="19" t="s">
        <v>82</v>
      </c>
    </row>
    <row r="179" s="12" customFormat="1" ht="22.8" customHeight="1">
      <c r="A179" s="12"/>
      <c r="B179" s="190"/>
      <c r="C179" s="191"/>
      <c r="D179" s="192" t="s">
        <v>71</v>
      </c>
      <c r="E179" s="204" t="s">
        <v>263</v>
      </c>
      <c r="F179" s="204" t="s">
        <v>264</v>
      </c>
      <c r="G179" s="191"/>
      <c r="H179" s="191"/>
      <c r="I179" s="194"/>
      <c r="J179" s="205">
        <f>BK179</f>
        <v>0</v>
      </c>
      <c r="K179" s="191"/>
      <c r="L179" s="196"/>
      <c r="M179" s="197"/>
      <c r="N179" s="198"/>
      <c r="O179" s="198"/>
      <c r="P179" s="199">
        <f>SUM(P180:P194)</f>
        <v>0</v>
      </c>
      <c r="Q179" s="198"/>
      <c r="R179" s="199">
        <f>SUM(R180:R194)</f>
        <v>0.050720000000000001</v>
      </c>
      <c r="S179" s="198"/>
      <c r="T179" s="200">
        <f>SUM(T180:T194)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1" t="s">
        <v>82</v>
      </c>
      <c r="AT179" s="202" t="s">
        <v>71</v>
      </c>
      <c r="AU179" s="202" t="s">
        <v>80</v>
      </c>
      <c r="AY179" s="201" t="s">
        <v>124</v>
      </c>
      <c r="BK179" s="203">
        <f>SUM(BK180:BK194)</f>
        <v>0</v>
      </c>
    </row>
    <row r="180" s="2" customFormat="1" ht="24.15" customHeight="1">
      <c r="A180" s="40"/>
      <c r="B180" s="41"/>
      <c r="C180" s="206" t="s">
        <v>183</v>
      </c>
      <c r="D180" s="206" t="s">
        <v>127</v>
      </c>
      <c r="E180" s="207" t="s">
        <v>265</v>
      </c>
      <c r="F180" s="208" t="s">
        <v>266</v>
      </c>
      <c r="G180" s="209" t="s">
        <v>267</v>
      </c>
      <c r="H180" s="210">
        <v>2</v>
      </c>
      <c r="I180" s="211"/>
      <c r="J180" s="212">
        <f>ROUND(I180*H180,2)</f>
        <v>0</v>
      </c>
      <c r="K180" s="208" t="s">
        <v>131</v>
      </c>
      <c r="L180" s="46"/>
      <c r="M180" s="213" t="s">
        <v>19</v>
      </c>
      <c r="N180" s="214" t="s">
        <v>43</v>
      </c>
      <c r="O180" s="86"/>
      <c r="P180" s="215">
        <f>O180*H180</f>
        <v>0</v>
      </c>
      <c r="Q180" s="215">
        <v>0.0033600000000000001</v>
      </c>
      <c r="R180" s="215">
        <f>Q180*H180</f>
        <v>0.0067200000000000003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231</v>
      </c>
      <c r="AT180" s="217" t="s">
        <v>127</v>
      </c>
      <c r="AU180" s="217" t="s">
        <v>82</v>
      </c>
      <c r="AY180" s="19" t="s">
        <v>124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80</v>
      </c>
      <c r="BK180" s="218">
        <f>ROUND(I180*H180,2)</f>
        <v>0</v>
      </c>
      <c r="BL180" s="19" t="s">
        <v>231</v>
      </c>
      <c r="BM180" s="217" t="s">
        <v>268</v>
      </c>
    </row>
    <row r="181" s="2" customFormat="1">
      <c r="A181" s="40"/>
      <c r="B181" s="41"/>
      <c r="C181" s="42"/>
      <c r="D181" s="219" t="s">
        <v>134</v>
      </c>
      <c r="E181" s="42"/>
      <c r="F181" s="220" t="s">
        <v>269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134</v>
      </c>
      <c r="AU181" s="19" t="s">
        <v>82</v>
      </c>
    </row>
    <row r="182" s="2" customFormat="1">
      <c r="A182" s="40"/>
      <c r="B182" s="41"/>
      <c r="C182" s="42"/>
      <c r="D182" s="224" t="s">
        <v>136</v>
      </c>
      <c r="E182" s="42"/>
      <c r="F182" s="225" t="s">
        <v>270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136</v>
      </c>
      <c r="AU182" s="19" t="s">
        <v>82</v>
      </c>
    </row>
    <row r="183" s="2" customFormat="1" ht="24.15" customHeight="1">
      <c r="A183" s="40"/>
      <c r="B183" s="41"/>
      <c r="C183" s="206" t="s">
        <v>7</v>
      </c>
      <c r="D183" s="206" t="s">
        <v>127</v>
      </c>
      <c r="E183" s="207" t="s">
        <v>271</v>
      </c>
      <c r="F183" s="208" t="s">
        <v>272</v>
      </c>
      <c r="G183" s="209" t="s">
        <v>179</v>
      </c>
      <c r="H183" s="210">
        <v>40</v>
      </c>
      <c r="I183" s="211"/>
      <c r="J183" s="212">
        <f>ROUND(I183*H183,2)</f>
        <v>0</v>
      </c>
      <c r="K183" s="208" t="s">
        <v>131</v>
      </c>
      <c r="L183" s="46"/>
      <c r="M183" s="213" t="s">
        <v>19</v>
      </c>
      <c r="N183" s="214" t="s">
        <v>43</v>
      </c>
      <c r="O183" s="86"/>
      <c r="P183" s="215">
        <f>O183*H183</f>
        <v>0</v>
      </c>
      <c r="Q183" s="215">
        <v>0.00075000000000000002</v>
      </c>
      <c r="R183" s="215">
        <f>Q183*H183</f>
        <v>0.029999999999999999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231</v>
      </c>
      <c r="AT183" s="217" t="s">
        <v>127</v>
      </c>
      <c r="AU183" s="217" t="s">
        <v>82</v>
      </c>
      <c r="AY183" s="19" t="s">
        <v>124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231</v>
      </c>
      <c r="BM183" s="217" t="s">
        <v>273</v>
      </c>
    </row>
    <row r="184" s="2" customFormat="1">
      <c r="A184" s="40"/>
      <c r="B184" s="41"/>
      <c r="C184" s="42"/>
      <c r="D184" s="219" t="s">
        <v>134</v>
      </c>
      <c r="E184" s="42"/>
      <c r="F184" s="220" t="s">
        <v>274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134</v>
      </c>
      <c r="AU184" s="19" t="s">
        <v>82</v>
      </c>
    </row>
    <row r="185" s="2" customFormat="1">
      <c r="A185" s="40"/>
      <c r="B185" s="41"/>
      <c r="C185" s="42"/>
      <c r="D185" s="224" t="s">
        <v>136</v>
      </c>
      <c r="E185" s="42"/>
      <c r="F185" s="225" t="s">
        <v>275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136</v>
      </c>
      <c r="AU185" s="19" t="s">
        <v>82</v>
      </c>
    </row>
    <row r="186" s="2" customFormat="1" ht="37.8" customHeight="1">
      <c r="A186" s="40"/>
      <c r="B186" s="41"/>
      <c r="C186" s="206" t="s">
        <v>276</v>
      </c>
      <c r="D186" s="206" t="s">
        <v>127</v>
      </c>
      <c r="E186" s="207" t="s">
        <v>277</v>
      </c>
      <c r="F186" s="208" t="s">
        <v>278</v>
      </c>
      <c r="G186" s="209" t="s">
        <v>179</v>
      </c>
      <c r="H186" s="210">
        <v>40</v>
      </c>
      <c r="I186" s="211"/>
      <c r="J186" s="212">
        <f>ROUND(I186*H186,2)</f>
        <v>0</v>
      </c>
      <c r="K186" s="208" t="s">
        <v>131</v>
      </c>
      <c r="L186" s="46"/>
      <c r="M186" s="213" t="s">
        <v>19</v>
      </c>
      <c r="N186" s="214" t="s">
        <v>43</v>
      </c>
      <c r="O186" s="86"/>
      <c r="P186" s="215">
        <f>O186*H186</f>
        <v>0</v>
      </c>
      <c r="Q186" s="215">
        <v>0.00034000000000000002</v>
      </c>
      <c r="R186" s="215">
        <f>Q186*H186</f>
        <v>0.013600000000000001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231</v>
      </c>
      <c r="AT186" s="217" t="s">
        <v>127</v>
      </c>
      <c r="AU186" s="217" t="s">
        <v>82</v>
      </c>
      <c r="AY186" s="19" t="s">
        <v>124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80</v>
      </c>
      <c r="BK186" s="218">
        <f>ROUND(I186*H186,2)</f>
        <v>0</v>
      </c>
      <c r="BL186" s="19" t="s">
        <v>231</v>
      </c>
      <c r="BM186" s="217" t="s">
        <v>279</v>
      </c>
    </row>
    <row r="187" s="2" customFormat="1">
      <c r="A187" s="40"/>
      <c r="B187" s="41"/>
      <c r="C187" s="42"/>
      <c r="D187" s="219" t="s">
        <v>134</v>
      </c>
      <c r="E187" s="42"/>
      <c r="F187" s="220" t="s">
        <v>280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134</v>
      </c>
      <c r="AU187" s="19" t="s">
        <v>82</v>
      </c>
    </row>
    <row r="188" s="2" customFormat="1">
      <c r="A188" s="40"/>
      <c r="B188" s="41"/>
      <c r="C188" s="42"/>
      <c r="D188" s="224" t="s">
        <v>136</v>
      </c>
      <c r="E188" s="42"/>
      <c r="F188" s="225" t="s">
        <v>281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136</v>
      </c>
      <c r="AU188" s="19" t="s">
        <v>82</v>
      </c>
    </row>
    <row r="189" s="2" customFormat="1" ht="21.75" customHeight="1">
      <c r="A189" s="40"/>
      <c r="B189" s="41"/>
      <c r="C189" s="206" t="s">
        <v>282</v>
      </c>
      <c r="D189" s="206" t="s">
        <v>127</v>
      </c>
      <c r="E189" s="207" t="s">
        <v>283</v>
      </c>
      <c r="F189" s="208" t="s">
        <v>284</v>
      </c>
      <c r="G189" s="209" t="s">
        <v>179</v>
      </c>
      <c r="H189" s="210">
        <v>40</v>
      </c>
      <c r="I189" s="211"/>
      <c r="J189" s="212">
        <f>ROUND(I189*H189,2)</f>
        <v>0</v>
      </c>
      <c r="K189" s="208" t="s">
        <v>131</v>
      </c>
      <c r="L189" s="46"/>
      <c r="M189" s="213" t="s">
        <v>19</v>
      </c>
      <c r="N189" s="214" t="s">
        <v>43</v>
      </c>
      <c r="O189" s="86"/>
      <c r="P189" s="215">
        <f>O189*H189</f>
        <v>0</v>
      </c>
      <c r="Q189" s="215">
        <v>1.0000000000000001E-05</v>
      </c>
      <c r="R189" s="215">
        <f>Q189*H189</f>
        <v>0.00040000000000000002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231</v>
      </c>
      <c r="AT189" s="217" t="s">
        <v>127</v>
      </c>
      <c r="AU189" s="217" t="s">
        <v>82</v>
      </c>
      <c r="AY189" s="19" t="s">
        <v>124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231</v>
      </c>
      <c r="BM189" s="217" t="s">
        <v>285</v>
      </c>
    </row>
    <row r="190" s="2" customFormat="1">
      <c r="A190" s="40"/>
      <c r="B190" s="41"/>
      <c r="C190" s="42"/>
      <c r="D190" s="219" t="s">
        <v>134</v>
      </c>
      <c r="E190" s="42"/>
      <c r="F190" s="220" t="s">
        <v>286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134</v>
      </c>
      <c r="AU190" s="19" t="s">
        <v>82</v>
      </c>
    </row>
    <row r="191" s="2" customFormat="1">
      <c r="A191" s="40"/>
      <c r="B191" s="41"/>
      <c r="C191" s="42"/>
      <c r="D191" s="224" t="s">
        <v>136</v>
      </c>
      <c r="E191" s="42"/>
      <c r="F191" s="225" t="s">
        <v>287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136</v>
      </c>
      <c r="AU191" s="19" t="s">
        <v>82</v>
      </c>
    </row>
    <row r="192" s="2" customFormat="1" ht="24.15" customHeight="1">
      <c r="A192" s="40"/>
      <c r="B192" s="41"/>
      <c r="C192" s="206" t="s">
        <v>288</v>
      </c>
      <c r="D192" s="206" t="s">
        <v>127</v>
      </c>
      <c r="E192" s="207" t="s">
        <v>289</v>
      </c>
      <c r="F192" s="208" t="s">
        <v>290</v>
      </c>
      <c r="G192" s="209" t="s">
        <v>194</v>
      </c>
      <c r="H192" s="210">
        <v>0.043999999999999997</v>
      </c>
      <c r="I192" s="211"/>
      <c r="J192" s="212">
        <f>ROUND(I192*H192,2)</f>
        <v>0</v>
      </c>
      <c r="K192" s="208" t="s">
        <v>131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231</v>
      </c>
      <c r="AT192" s="217" t="s">
        <v>127</v>
      </c>
      <c r="AU192" s="217" t="s">
        <v>82</v>
      </c>
      <c r="AY192" s="19" t="s">
        <v>124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231</v>
      </c>
      <c r="BM192" s="217" t="s">
        <v>291</v>
      </c>
    </row>
    <row r="193" s="2" customFormat="1">
      <c r="A193" s="40"/>
      <c r="B193" s="41"/>
      <c r="C193" s="42"/>
      <c r="D193" s="219" t="s">
        <v>134</v>
      </c>
      <c r="E193" s="42"/>
      <c r="F193" s="220" t="s">
        <v>292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134</v>
      </c>
      <c r="AU193" s="19" t="s">
        <v>82</v>
      </c>
    </row>
    <row r="194" s="2" customFormat="1">
      <c r="A194" s="40"/>
      <c r="B194" s="41"/>
      <c r="C194" s="42"/>
      <c r="D194" s="224" t="s">
        <v>136</v>
      </c>
      <c r="E194" s="42"/>
      <c r="F194" s="225" t="s">
        <v>293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136</v>
      </c>
      <c r="AU194" s="19" t="s">
        <v>82</v>
      </c>
    </row>
    <row r="195" s="12" customFormat="1" ht="22.8" customHeight="1">
      <c r="A195" s="12"/>
      <c r="B195" s="190"/>
      <c r="C195" s="191"/>
      <c r="D195" s="192" t="s">
        <v>71</v>
      </c>
      <c r="E195" s="204" t="s">
        <v>294</v>
      </c>
      <c r="F195" s="204" t="s">
        <v>295</v>
      </c>
      <c r="G195" s="191"/>
      <c r="H195" s="191"/>
      <c r="I195" s="194"/>
      <c r="J195" s="205">
        <f>BK195</f>
        <v>0</v>
      </c>
      <c r="K195" s="191"/>
      <c r="L195" s="196"/>
      <c r="M195" s="197"/>
      <c r="N195" s="198"/>
      <c r="O195" s="198"/>
      <c r="P195" s="199">
        <f>SUM(P196:P220)</f>
        <v>0</v>
      </c>
      <c r="Q195" s="198"/>
      <c r="R195" s="199">
        <f>SUM(R196:R220)</f>
        <v>0.039449999999999999</v>
      </c>
      <c r="S195" s="198"/>
      <c r="T195" s="200">
        <f>SUM(T196:T220)</f>
        <v>0.0184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82</v>
      </c>
      <c r="AT195" s="202" t="s">
        <v>71</v>
      </c>
      <c r="AU195" s="202" t="s">
        <v>80</v>
      </c>
      <c r="AY195" s="201" t="s">
        <v>124</v>
      </c>
      <c r="BK195" s="203">
        <f>SUM(BK196:BK220)</f>
        <v>0</v>
      </c>
    </row>
    <row r="196" s="2" customFormat="1" ht="24.15" customHeight="1">
      <c r="A196" s="40"/>
      <c r="B196" s="41"/>
      <c r="C196" s="206" t="s">
        <v>296</v>
      </c>
      <c r="D196" s="206" t="s">
        <v>127</v>
      </c>
      <c r="E196" s="207" t="s">
        <v>297</v>
      </c>
      <c r="F196" s="208" t="s">
        <v>298</v>
      </c>
      <c r="G196" s="209" t="s">
        <v>267</v>
      </c>
      <c r="H196" s="210">
        <v>1</v>
      </c>
      <c r="I196" s="211"/>
      <c r="J196" s="212">
        <f>ROUND(I196*H196,2)</f>
        <v>0</v>
      </c>
      <c r="K196" s="208" t="s">
        <v>131</v>
      </c>
      <c r="L196" s="46"/>
      <c r="M196" s="213" t="s">
        <v>19</v>
      </c>
      <c r="N196" s="214" t="s">
        <v>43</v>
      </c>
      <c r="O196" s="86"/>
      <c r="P196" s="215">
        <f>O196*H196</f>
        <v>0</v>
      </c>
      <c r="Q196" s="215">
        <v>0.02273</v>
      </c>
      <c r="R196" s="215">
        <f>Q196*H196</f>
        <v>0.02273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231</v>
      </c>
      <c r="AT196" s="217" t="s">
        <v>127</v>
      </c>
      <c r="AU196" s="217" t="s">
        <v>82</v>
      </c>
      <c r="AY196" s="19" t="s">
        <v>124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80</v>
      </c>
      <c r="BK196" s="218">
        <f>ROUND(I196*H196,2)</f>
        <v>0</v>
      </c>
      <c r="BL196" s="19" t="s">
        <v>231</v>
      </c>
      <c r="BM196" s="217" t="s">
        <v>299</v>
      </c>
    </row>
    <row r="197" s="2" customFormat="1">
      <c r="A197" s="40"/>
      <c r="B197" s="41"/>
      <c r="C197" s="42"/>
      <c r="D197" s="219" t="s">
        <v>134</v>
      </c>
      <c r="E197" s="42"/>
      <c r="F197" s="220" t="s">
        <v>300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134</v>
      </c>
      <c r="AU197" s="19" t="s">
        <v>82</v>
      </c>
    </row>
    <row r="198" s="2" customFormat="1">
      <c r="A198" s="40"/>
      <c r="B198" s="41"/>
      <c r="C198" s="42"/>
      <c r="D198" s="224" t="s">
        <v>136</v>
      </c>
      <c r="E198" s="42"/>
      <c r="F198" s="225" t="s">
        <v>301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136</v>
      </c>
      <c r="AU198" s="19" t="s">
        <v>82</v>
      </c>
    </row>
    <row r="199" s="2" customFormat="1" ht="24.15" customHeight="1">
      <c r="A199" s="40"/>
      <c r="B199" s="41"/>
      <c r="C199" s="206" t="s">
        <v>302</v>
      </c>
      <c r="D199" s="206" t="s">
        <v>127</v>
      </c>
      <c r="E199" s="207" t="s">
        <v>303</v>
      </c>
      <c r="F199" s="208" t="s">
        <v>304</v>
      </c>
      <c r="G199" s="209" t="s">
        <v>267</v>
      </c>
      <c r="H199" s="210">
        <v>2</v>
      </c>
      <c r="I199" s="211"/>
      <c r="J199" s="212">
        <f>ROUND(I199*H199,2)</f>
        <v>0</v>
      </c>
      <c r="K199" s="208" t="s">
        <v>131</v>
      </c>
      <c r="L199" s="46"/>
      <c r="M199" s="213" t="s">
        <v>19</v>
      </c>
      <c r="N199" s="214" t="s">
        <v>43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0.0091999999999999998</v>
      </c>
      <c r="T199" s="216">
        <f>S199*H199</f>
        <v>0.0184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231</v>
      </c>
      <c r="AT199" s="217" t="s">
        <v>127</v>
      </c>
      <c r="AU199" s="217" t="s">
        <v>82</v>
      </c>
      <c r="AY199" s="19" t="s">
        <v>124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80</v>
      </c>
      <c r="BK199" s="218">
        <f>ROUND(I199*H199,2)</f>
        <v>0</v>
      </c>
      <c r="BL199" s="19" t="s">
        <v>231</v>
      </c>
      <c r="BM199" s="217" t="s">
        <v>305</v>
      </c>
    </row>
    <row r="200" s="2" customFormat="1">
      <c r="A200" s="40"/>
      <c r="B200" s="41"/>
      <c r="C200" s="42"/>
      <c r="D200" s="219" t="s">
        <v>134</v>
      </c>
      <c r="E200" s="42"/>
      <c r="F200" s="220" t="s">
        <v>306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134</v>
      </c>
      <c r="AU200" s="19" t="s">
        <v>82</v>
      </c>
    </row>
    <row r="201" s="2" customFormat="1">
      <c r="A201" s="40"/>
      <c r="B201" s="41"/>
      <c r="C201" s="42"/>
      <c r="D201" s="224" t="s">
        <v>136</v>
      </c>
      <c r="E201" s="42"/>
      <c r="F201" s="225" t="s">
        <v>307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136</v>
      </c>
      <c r="AU201" s="19" t="s">
        <v>82</v>
      </c>
    </row>
    <row r="202" s="2" customFormat="1" ht="33" customHeight="1">
      <c r="A202" s="40"/>
      <c r="B202" s="41"/>
      <c r="C202" s="206" t="s">
        <v>308</v>
      </c>
      <c r="D202" s="206" t="s">
        <v>127</v>
      </c>
      <c r="E202" s="207" t="s">
        <v>309</v>
      </c>
      <c r="F202" s="208" t="s">
        <v>310</v>
      </c>
      <c r="G202" s="209" t="s">
        <v>267</v>
      </c>
      <c r="H202" s="210">
        <v>2</v>
      </c>
      <c r="I202" s="211"/>
      <c r="J202" s="212">
        <f>ROUND(I202*H202,2)</f>
        <v>0</v>
      </c>
      <c r="K202" s="208" t="s">
        <v>131</v>
      </c>
      <c r="L202" s="46"/>
      <c r="M202" s="213" t="s">
        <v>19</v>
      </c>
      <c r="N202" s="214" t="s">
        <v>43</v>
      </c>
      <c r="O202" s="86"/>
      <c r="P202" s="215">
        <f>O202*H202</f>
        <v>0</v>
      </c>
      <c r="Q202" s="215">
        <v>0.0050600000000000003</v>
      </c>
      <c r="R202" s="215">
        <f>Q202*H202</f>
        <v>0.010120000000000001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231</v>
      </c>
      <c r="AT202" s="217" t="s">
        <v>127</v>
      </c>
      <c r="AU202" s="217" t="s">
        <v>82</v>
      </c>
      <c r="AY202" s="19" t="s">
        <v>124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231</v>
      </c>
      <c r="BM202" s="217" t="s">
        <v>311</v>
      </c>
    </row>
    <row r="203" s="2" customFormat="1">
      <c r="A203" s="40"/>
      <c r="B203" s="41"/>
      <c r="C203" s="42"/>
      <c r="D203" s="219" t="s">
        <v>134</v>
      </c>
      <c r="E203" s="42"/>
      <c r="F203" s="220" t="s">
        <v>312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134</v>
      </c>
      <c r="AU203" s="19" t="s">
        <v>82</v>
      </c>
    </row>
    <row r="204" s="2" customFormat="1">
      <c r="A204" s="40"/>
      <c r="B204" s="41"/>
      <c r="C204" s="42"/>
      <c r="D204" s="224" t="s">
        <v>136</v>
      </c>
      <c r="E204" s="42"/>
      <c r="F204" s="225" t="s">
        <v>313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136</v>
      </c>
      <c r="AU204" s="19" t="s">
        <v>82</v>
      </c>
    </row>
    <row r="205" s="2" customFormat="1" ht="21.75" customHeight="1">
      <c r="A205" s="40"/>
      <c r="B205" s="41"/>
      <c r="C205" s="206" t="s">
        <v>314</v>
      </c>
      <c r="D205" s="206" t="s">
        <v>127</v>
      </c>
      <c r="E205" s="207" t="s">
        <v>315</v>
      </c>
      <c r="F205" s="208" t="s">
        <v>316</v>
      </c>
      <c r="G205" s="209" t="s">
        <v>267</v>
      </c>
      <c r="H205" s="210">
        <v>4</v>
      </c>
      <c r="I205" s="211"/>
      <c r="J205" s="212">
        <f>ROUND(I205*H205,2)</f>
        <v>0</v>
      </c>
      <c r="K205" s="208" t="s">
        <v>131</v>
      </c>
      <c r="L205" s="46"/>
      <c r="M205" s="213" t="s">
        <v>19</v>
      </c>
      <c r="N205" s="214" t="s">
        <v>43</v>
      </c>
      <c r="O205" s="86"/>
      <c r="P205" s="215">
        <f>O205*H205</f>
        <v>0</v>
      </c>
      <c r="Q205" s="215">
        <v>9.0000000000000006E-05</v>
      </c>
      <c r="R205" s="215">
        <f>Q205*H205</f>
        <v>0.00036000000000000002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231</v>
      </c>
      <c r="AT205" s="217" t="s">
        <v>127</v>
      </c>
      <c r="AU205" s="217" t="s">
        <v>82</v>
      </c>
      <c r="AY205" s="19" t="s">
        <v>124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80</v>
      </c>
      <c r="BK205" s="218">
        <f>ROUND(I205*H205,2)</f>
        <v>0</v>
      </c>
      <c r="BL205" s="19" t="s">
        <v>231</v>
      </c>
      <c r="BM205" s="217" t="s">
        <v>317</v>
      </c>
    </row>
    <row r="206" s="2" customFormat="1">
      <c r="A206" s="40"/>
      <c r="B206" s="41"/>
      <c r="C206" s="42"/>
      <c r="D206" s="219" t="s">
        <v>134</v>
      </c>
      <c r="E206" s="42"/>
      <c r="F206" s="220" t="s">
        <v>318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134</v>
      </c>
      <c r="AU206" s="19" t="s">
        <v>82</v>
      </c>
    </row>
    <row r="207" s="2" customFormat="1">
      <c r="A207" s="40"/>
      <c r="B207" s="41"/>
      <c r="C207" s="42"/>
      <c r="D207" s="224" t="s">
        <v>136</v>
      </c>
      <c r="E207" s="42"/>
      <c r="F207" s="225" t="s">
        <v>319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136</v>
      </c>
      <c r="AU207" s="19" t="s">
        <v>82</v>
      </c>
    </row>
    <row r="208" s="2" customFormat="1" ht="16.5" customHeight="1">
      <c r="A208" s="40"/>
      <c r="B208" s="41"/>
      <c r="C208" s="258" t="s">
        <v>320</v>
      </c>
      <c r="D208" s="258" t="s">
        <v>321</v>
      </c>
      <c r="E208" s="259" t="s">
        <v>322</v>
      </c>
      <c r="F208" s="260" t="s">
        <v>323</v>
      </c>
      <c r="G208" s="261" t="s">
        <v>230</v>
      </c>
      <c r="H208" s="262">
        <v>4</v>
      </c>
      <c r="I208" s="263"/>
      <c r="J208" s="264">
        <f>ROUND(I208*H208,2)</f>
        <v>0</v>
      </c>
      <c r="K208" s="260" t="s">
        <v>131</v>
      </c>
      <c r="L208" s="265"/>
      <c r="M208" s="266" t="s">
        <v>19</v>
      </c>
      <c r="N208" s="267" t="s">
        <v>43</v>
      </c>
      <c r="O208" s="86"/>
      <c r="P208" s="215">
        <f>O208*H208</f>
        <v>0</v>
      </c>
      <c r="Q208" s="215">
        <v>0.00014999999999999999</v>
      </c>
      <c r="R208" s="215">
        <f>Q208*H208</f>
        <v>0.00059999999999999995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324</v>
      </c>
      <c r="AT208" s="217" t="s">
        <v>321</v>
      </c>
      <c r="AU208" s="217" t="s">
        <v>82</v>
      </c>
      <c r="AY208" s="19" t="s">
        <v>124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80</v>
      </c>
      <c r="BK208" s="218">
        <f>ROUND(I208*H208,2)</f>
        <v>0</v>
      </c>
      <c r="BL208" s="19" t="s">
        <v>231</v>
      </c>
      <c r="BM208" s="217" t="s">
        <v>325</v>
      </c>
    </row>
    <row r="209" s="2" customFormat="1">
      <c r="A209" s="40"/>
      <c r="B209" s="41"/>
      <c r="C209" s="42"/>
      <c r="D209" s="219" t="s">
        <v>134</v>
      </c>
      <c r="E209" s="42"/>
      <c r="F209" s="220" t="s">
        <v>323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134</v>
      </c>
      <c r="AU209" s="19" t="s">
        <v>82</v>
      </c>
    </row>
    <row r="210" s="2" customFormat="1" ht="24.15" customHeight="1">
      <c r="A210" s="40"/>
      <c r="B210" s="41"/>
      <c r="C210" s="258" t="s">
        <v>326</v>
      </c>
      <c r="D210" s="258" t="s">
        <v>321</v>
      </c>
      <c r="E210" s="259" t="s">
        <v>327</v>
      </c>
      <c r="F210" s="260" t="s">
        <v>328</v>
      </c>
      <c r="G210" s="261" t="s">
        <v>230</v>
      </c>
      <c r="H210" s="262">
        <v>4</v>
      </c>
      <c r="I210" s="263"/>
      <c r="J210" s="264">
        <f>ROUND(I210*H210,2)</f>
        <v>0</v>
      </c>
      <c r="K210" s="260" t="s">
        <v>19</v>
      </c>
      <c r="L210" s="265"/>
      <c r="M210" s="266" t="s">
        <v>19</v>
      </c>
      <c r="N210" s="267" t="s">
        <v>43</v>
      </c>
      <c r="O210" s="86"/>
      <c r="P210" s="215">
        <f>O210*H210</f>
        <v>0</v>
      </c>
      <c r="Q210" s="215">
        <v>6.0000000000000002E-05</v>
      </c>
      <c r="R210" s="215">
        <f>Q210*H210</f>
        <v>0.00024000000000000001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324</v>
      </c>
      <c r="AT210" s="217" t="s">
        <v>321</v>
      </c>
      <c r="AU210" s="217" t="s">
        <v>82</v>
      </c>
      <c r="AY210" s="19" t="s">
        <v>124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80</v>
      </c>
      <c r="BK210" s="218">
        <f>ROUND(I210*H210,2)</f>
        <v>0</v>
      </c>
      <c r="BL210" s="19" t="s">
        <v>231</v>
      </c>
      <c r="BM210" s="217" t="s">
        <v>329</v>
      </c>
    </row>
    <row r="211" s="2" customFormat="1">
      <c r="A211" s="40"/>
      <c r="B211" s="41"/>
      <c r="C211" s="42"/>
      <c r="D211" s="219" t="s">
        <v>134</v>
      </c>
      <c r="E211" s="42"/>
      <c r="F211" s="220" t="s">
        <v>328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134</v>
      </c>
      <c r="AU211" s="19" t="s">
        <v>82</v>
      </c>
    </row>
    <row r="212" s="2" customFormat="1" ht="24.15" customHeight="1">
      <c r="A212" s="40"/>
      <c r="B212" s="41"/>
      <c r="C212" s="206" t="s">
        <v>330</v>
      </c>
      <c r="D212" s="206" t="s">
        <v>127</v>
      </c>
      <c r="E212" s="207" t="s">
        <v>331</v>
      </c>
      <c r="F212" s="208" t="s">
        <v>332</v>
      </c>
      <c r="G212" s="209" t="s">
        <v>267</v>
      </c>
      <c r="H212" s="210">
        <v>2</v>
      </c>
      <c r="I212" s="211"/>
      <c r="J212" s="212">
        <f>ROUND(I212*H212,2)</f>
        <v>0</v>
      </c>
      <c r="K212" s="208" t="s">
        <v>131</v>
      </c>
      <c r="L212" s="46"/>
      <c r="M212" s="213" t="s">
        <v>19</v>
      </c>
      <c r="N212" s="214" t="s">
        <v>43</v>
      </c>
      <c r="O212" s="86"/>
      <c r="P212" s="215">
        <f>O212*H212</f>
        <v>0</v>
      </c>
      <c r="Q212" s="215">
        <v>0.0018</v>
      </c>
      <c r="R212" s="215">
        <f>Q212*H212</f>
        <v>0.0035999999999999999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231</v>
      </c>
      <c r="AT212" s="217" t="s">
        <v>127</v>
      </c>
      <c r="AU212" s="217" t="s">
        <v>82</v>
      </c>
      <c r="AY212" s="19" t="s">
        <v>124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80</v>
      </c>
      <c r="BK212" s="218">
        <f>ROUND(I212*H212,2)</f>
        <v>0</v>
      </c>
      <c r="BL212" s="19" t="s">
        <v>231</v>
      </c>
      <c r="BM212" s="217" t="s">
        <v>333</v>
      </c>
    </row>
    <row r="213" s="2" customFormat="1">
      <c r="A213" s="40"/>
      <c r="B213" s="41"/>
      <c r="C213" s="42"/>
      <c r="D213" s="219" t="s">
        <v>134</v>
      </c>
      <c r="E213" s="42"/>
      <c r="F213" s="220" t="s">
        <v>334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134</v>
      </c>
      <c r="AU213" s="19" t="s">
        <v>82</v>
      </c>
    </row>
    <row r="214" s="2" customFormat="1">
      <c r="A214" s="40"/>
      <c r="B214" s="41"/>
      <c r="C214" s="42"/>
      <c r="D214" s="224" t="s">
        <v>136</v>
      </c>
      <c r="E214" s="42"/>
      <c r="F214" s="225" t="s">
        <v>335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136</v>
      </c>
      <c r="AU214" s="19" t="s">
        <v>82</v>
      </c>
    </row>
    <row r="215" s="2" customFormat="1" ht="21.75" customHeight="1">
      <c r="A215" s="40"/>
      <c r="B215" s="41"/>
      <c r="C215" s="206" t="s">
        <v>324</v>
      </c>
      <c r="D215" s="206" t="s">
        <v>127</v>
      </c>
      <c r="E215" s="207" t="s">
        <v>336</v>
      </c>
      <c r="F215" s="208" t="s">
        <v>337</v>
      </c>
      <c r="G215" s="209" t="s">
        <v>267</v>
      </c>
      <c r="H215" s="210">
        <v>1</v>
      </c>
      <c r="I215" s="211"/>
      <c r="J215" s="212">
        <f>ROUND(I215*H215,2)</f>
        <v>0</v>
      </c>
      <c r="K215" s="208" t="s">
        <v>131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0.0018</v>
      </c>
      <c r="R215" s="215">
        <f>Q215*H215</f>
        <v>0.0018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231</v>
      </c>
      <c r="AT215" s="217" t="s">
        <v>127</v>
      </c>
      <c r="AU215" s="217" t="s">
        <v>82</v>
      </c>
      <c r="AY215" s="19" t="s">
        <v>124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231</v>
      </c>
      <c r="BM215" s="217" t="s">
        <v>338</v>
      </c>
    </row>
    <row r="216" s="2" customFormat="1">
      <c r="A216" s="40"/>
      <c r="B216" s="41"/>
      <c r="C216" s="42"/>
      <c r="D216" s="219" t="s">
        <v>134</v>
      </c>
      <c r="E216" s="42"/>
      <c r="F216" s="220" t="s">
        <v>339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134</v>
      </c>
      <c r="AU216" s="19" t="s">
        <v>82</v>
      </c>
    </row>
    <row r="217" s="2" customFormat="1">
      <c r="A217" s="40"/>
      <c r="B217" s="41"/>
      <c r="C217" s="42"/>
      <c r="D217" s="224" t="s">
        <v>136</v>
      </c>
      <c r="E217" s="42"/>
      <c r="F217" s="225" t="s">
        <v>340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136</v>
      </c>
      <c r="AU217" s="19" t="s">
        <v>82</v>
      </c>
    </row>
    <row r="218" s="2" customFormat="1" ht="24.15" customHeight="1">
      <c r="A218" s="40"/>
      <c r="B218" s="41"/>
      <c r="C218" s="206" t="s">
        <v>341</v>
      </c>
      <c r="D218" s="206" t="s">
        <v>127</v>
      </c>
      <c r="E218" s="207" t="s">
        <v>342</v>
      </c>
      <c r="F218" s="208" t="s">
        <v>343</v>
      </c>
      <c r="G218" s="209" t="s">
        <v>194</v>
      </c>
      <c r="H218" s="210">
        <v>0.039</v>
      </c>
      <c r="I218" s="211"/>
      <c r="J218" s="212">
        <f>ROUND(I218*H218,2)</f>
        <v>0</v>
      </c>
      <c r="K218" s="208" t="s">
        <v>131</v>
      </c>
      <c r="L218" s="46"/>
      <c r="M218" s="213" t="s">
        <v>19</v>
      </c>
      <c r="N218" s="214" t="s">
        <v>43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231</v>
      </c>
      <c r="AT218" s="217" t="s">
        <v>127</v>
      </c>
      <c r="AU218" s="217" t="s">
        <v>82</v>
      </c>
      <c r="AY218" s="19" t="s">
        <v>124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231</v>
      </c>
      <c r="BM218" s="217" t="s">
        <v>344</v>
      </c>
    </row>
    <row r="219" s="2" customFormat="1">
      <c r="A219" s="40"/>
      <c r="B219" s="41"/>
      <c r="C219" s="42"/>
      <c r="D219" s="219" t="s">
        <v>134</v>
      </c>
      <c r="E219" s="42"/>
      <c r="F219" s="220" t="s">
        <v>345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134</v>
      </c>
      <c r="AU219" s="19" t="s">
        <v>82</v>
      </c>
    </row>
    <row r="220" s="2" customFormat="1">
      <c r="A220" s="40"/>
      <c r="B220" s="41"/>
      <c r="C220" s="42"/>
      <c r="D220" s="224" t="s">
        <v>136</v>
      </c>
      <c r="E220" s="42"/>
      <c r="F220" s="225" t="s">
        <v>346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136</v>
      </c>
      <c r="AU220" s="19" t="s">
        <v>82</v>
      </c>
    </row>
    <row r="221" s="12" customFormat="1" ht="22.8" customHeight="1">
      <c r="A221" s="12"/>
      <c r="B221" s="190"/>
      <c r="C221" s="191"/>
      <c r="D221" s="192" t="s">
        <v>71</v>
      </c>
      <c r="E221" s="204" t="s">
        <v>347</v>
      </c>
      <c r="F221" s="204" t="s">
        <v>348</v>
      </c>
      <c r="G221" s="191"/>
      <c r="H221" s="191"/>
      <c r="I221" s="194"/>
      <c r="J221" s="205">
        <f>BK221</f>
        <v>0</v>
      </c>
      <c r="K221" s="191"/>
      <c r="L221" s="196"/>
      <c r="M221" s="197"/>
      <c r="N221" s="198"/>
      <c r="O221" s="198"/>
      <c r="P221" s="199">
        <f>SUM(P222:P244)</f>
        <v>0</v>
      </c>
      <c r="Q221" s="198"/>
      <c r="R221" s="199">
        <f>SUM(R222:R244)</f>
        <v>0.11673898000000002</v>
      </c>
      <c r="S221" s="198"/>
      <c r="T221" s="200">
        <f>SUM(T222:T244)</f>
        <v>0.060420000000000001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1" t="s">
        <v>82</v>
      </c>
      <c r="AT221" s="202" t="s">
        <v>71</v>
      </c>
      <c r="AU221" s="202" t="s">
        <v>80</v>
      </c>
      <c r="AY221" s="201" t="s">
        <v>124</v>
      </c>
      <c r="BK221" s="203">
        <f>SUM(BK222:BK244)</f>
        <v>0</v>
      </c>
    </row>
    <row r="222" s="2" customFormat="1" ht="24.15" customHeight="1">
      <c r="A222" s="40"/>
      <c r="B222" s="41"/>
      <c r="C222" s="206" t="s">
        <v>349</v>
      </c>
      <c r="D222" s="206" t="s">
        <v>127</v>
      </c>
      <c r="E222" s="207" t="s">
        <v>350</v>
      </c>
      <c r="F222" s="208" t="s">
        <v>351</v>
      </c>
      <c r="G222" s="209" t="s">
        <v>130</v>
      </c>
      <c r="H222" s="210">
        <v>20.140000000000001</v>
      </c>
      <c r="I222" s="211"/>
      <c r="J222" s="212">
        <f>ROUND(I222*H222,2)</f>
        <v>0</v>
      </c>
      <c r="K222" s="208" t="s">
        <v>131</v>
      </c>
      <c r="L222" s="46"/>
      <c r="M222" s="213" t="s">
        <v>19</v>
      </c>
      <c r="N222" s="214" t="s">
        <v>43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0.0030000000000000001</v>
      </c>
      <c r="T222" s="216">
        <f>S222*H222</f>
        <v>0.060420000000000001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231</v>
      </c>
      <c r="AT222" s="217" t="s">
        <v>127</v>
      </c>
      <c r="AU222" s="217" t="s">
        <v>82</v>
      </c>
      <c r="AY222" s="19" t="s">
        <v>124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80</v>
      </c>
      <c r="BK222" s="218">
        <f>ROUND(I222*H222,2)</f>
        <v>0</v>
      </c>
      <c r="BL222" s="19" t="s">
        <v>231</v>
      </c>
      <c r="BM222" s="217" t="s">
        <v>352</v>
      </c>
    </row>
    <row r="223" s="2" customFormat="1">
      <c r="A223" s="40"/>
      <c r="B223" s="41"/>
      <c r="C223" s="42"/>
      <c r="D223" s="219" t="s">
        <v>134</v>
      </c>
      <c r="E223" s="42"/>
      <c r="F223" s="220" t="s">
        <v>353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134</v>
      </c>
      <c r="AU223" s="19" t="s">
        <v>82</v>
      </c>
    </row>
    <row r="224" s="2" customFormat="1">
      <c r="A224" s="40"/>
      <c r="B224" s="41"/>
      <c r="C224" s="42"/>
      <c r="D224" s="224" t="s">
        <v>136</v>
      </c>
      <c r="E224" s="42"/>
      <c r="F224" s="225" t="s">
        <v>354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136</v>
      </c>
      <c r="AU224" s="19" t="s">
        <v>82</v>
      </c>
    </row>
    <row r="225" s="14" customFormat="1">
      <c r="A225" s="14"/>
      <c r="B225" s="236"/>
      <c r="C225" s="237"/>
      <c r="D225" s="219" t="s">
        <v>138</v>
      </c>
      <c r="E225" s="238" t="s">
        <v>19</v>
      </c>
      <c r="F225" s="239" t="s">
        <v>150</v>
      </c>
      <c r="G225" s="237"/>
      <c r="H225" s="240">
        <v>20.140000000000001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138</v>
      </c>
      <c r="AU225" s="246" t="s">
        <v>82</v>
      </c>
      <c r="AV225" s="14" t="s">
        <v>82</v>
      </c>
      <c r="AW225" s="14" t="s">
        <v>33</v>
      </c>
      <c r="AX225" s="14" t="s">
        <v>80</v>
      </c>
      <c r="AY225" s="246" t="s">
        <v>124</v>
      </c>
    </row>
    <row r="226" s="2" customFormat="1" ht="21.75" customHeight="1">
      <c r="A226" s="40"/>
      <c r="B226" s="41"/>
      <c r="C226" s="206" t="s">
        <v>355</v>
      </c>
      <c r="D226" s="206" t="s">
        <v>127</v>
      </c>
      <c r="E226" s="207" t="s">
        <v>356</v>
      </c>
      <c r="F226" s="208" t="s">
        <v>357</v>
      </c>
      <c r="G226" s="209" t="s">
        <v>130</v>
      </c>
      <c r="H226" s="210">
        <v>20.140000000000001</v>
      </c>
      <c r="I226" s="211"/>
      <c r="J226" s="212">
        <f>ROUND(I226*H226,2)</f>
        <v>0</v>
      </c>
      <c r="K226" s="208" t="s">
        <v>131</v>
      </c>
      <c r="L226" s="46"/>
      <c r="M226" s="213" t="s">
        <v>19</v>
      </c>
      <c r="N226" s="214" t="s">
        <v>43</v>
      </c>
      <c r="O226" s="86"/>
      <c r="P226" s="215">
        <f>O226*H226</f>
        <v>0</v>
      </c>
      <c r="Q226" s="215">
        <v>0.00069999999999999999</v>
      </c>
      <c r="R226" s="215">
        <f>Q226*H226</f>
        <v>0.014097999999999999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231</v>
      </c>
      <c r="AT226" s="217" t="s">
        <v>127</v>
      </c>
      <c r="AU226" s="217" t="s">
        <v>82</v>
      </c>
      <c r="AY226" s="19" t="s">
        <v>124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80</v>
      </c>
      <c r="BK226" s="218">
        <f>ROUND(I226*H226,2)</f>
        <v>0</v>
      </c>
      <c r="BL226" s="19" t="s">
        <v>231</v>
      </c>
      <c r="BM226" s="217" t="s">
        <v>358</v>
      </c>
    </row>
    <row r="227" s="2" customFormat="1">
      <c r="A227" s="40"/>
      <c r="B227" s="41"/>
      <c r="C227" s="42"/>
      <c r="D227" s="219" t="s">
        <v>134</v>
      </c>
      <c r="E227" s="42"/>
      <c r="F227" s="220" t="s">
        <v>359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134</v>
      </c>
      <c r="AU227" s="19" t="s">
        <v>82</v>
      </c>
    </row>
    <row r="228" s="2" customFormat="1">
      <c r="A228" s="40"/>
      <c r="B228" s="41"/>
      <c r="C228" s="42"/>
      <c r="D228" s="224" t="s">
        <v>136</v>
      </c>
      <c r="E228" s="42"/>
      <c r="F228" s="225" t="s">
        <v>360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136</v>
      </c>
      <c r="AU228" s="19" t="s">
        <v>82</v>
      </c>
    </row>
    <row r="229" s="13" customFormat="1">
      <c r="A229" s="13"/>
      <c r="B229" s="226"/>
      <c r="C229" s="227"/>
      <c r="D229" s="219" t="s">
        <v>138</v>
      </c>
      <c r="E229" s="228" t="s">
        <v>19</v>
      </c>
      <c r="F229" s="229" t="s">
        <v>149</v>
      </c>
      <c r="G229" s="227"/>
      <c r="H229" s="228" t="s">
        <v>19</v>
      </c>
      <c r="I229" s="230"/>
      <c r="J229" s="227"/>
      <c r="K229" s="227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138</v>
      </c>
      <c r="AU229" s="235" t="s">
        <v>82</v>
      </c>
      <c r="AV229" s="13" t="s">
        <v>80</v>
      </c>
      <c r="AW229" s="13" t="s">
        <v>33</v>
      </c>
      <c r="AX229" s="13" t="s">
        <v>72</v>
      </c>
      <c r="AY229" s="235" t="s">
        <v>124</v>
      </c>
    </row>
    <row r="230" s="14" customFormat="1">
      <c r="A230" s="14"/>
      <c r="B230" s="236"/>
      <c r="C230" s="237"/>
      <c r="D230" s="219" t="s">
        <v>138</v>
      </c>
      <c r="E230" s="238" t="s">
        <v>19</v>
      </c>
      <c r="F230" s="239" t="s">
        <v>150</v>
      </c>
      <c r="G230" s="237"/>
      <c r="H230" s="240">
        <v>20.140000000000001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138</v>
      </c>
      <c r="AU230" s="246" t="s">
        <v>82</v>
      </c>
      <c r="AV230" s="14" t="s">
        <v>82</v>
      </c>
      <c r="AW230" s="14" t="s">
        <v>33</v>
      </c>
      <c r="AX230" s="14" t="s">
        <v>80</v>
      </c>
      <c r="AY230" s="246" t="s">
        <v>124</v>
      </c>
    </row>
    <row r="231" s="2" customFormat="1" ht="44.25" customHeight="1">
      <c r="A231" s="40"/>
      <c r="B231" s="41"/>
      <c r="C231" s="258" t="s">
        <v>361</v>
      </c>
      <c r="D231" s="258" t="s">
        <v>321</v>
      </c>
      <c r="E231" s="259" t="s">
        <v>362</v>
      </c>
      <c r="F231" s="260" t="s">
        <v>363</v>
      </c>
      <c r="G231" s="261" t="s">
        <v>130</v>
      </c>
      <c r="H231" s="262">
        <v>22.154</v>
      </c>
      <c r="I231" s="263"/>
      <c r="J231" s="264">
        <f>ROUND(I231*H231,2)</f>
        <v>0</v>
      </c>
      <c r="K231" s="260" t="s">
        <v>131</v>
      </c>
      <c r="L231" s="265"/>
      <c r="M231" s="266" t="s">
        <v>19</v>
      </c>
      <c r="N231" s="267" t="s">
        <v>43</v>
      </c>
      <c r="O231" s="86"/>
      <c r="P231" s="215">
        <f>O231*H231</f>
        <v>0</v>
      </c>
      <c r="Q231" s="215">
        <v>0.0042900000000000004</v>
      </c>
      <c r="R231" s="215">
        <f>Q231*H231</f>
        <v>0.095040660000000013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324</v>
      </c>
      <c r="AT231" s="217" t="s">
        <v>321</v>
      </c>
      <c r="AU231" s="217" t="s">
        <v>82</v>
      </c>
      <c r="AY231" s="19" t="s">
        <v>124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231</v>
      </c>
      <c r="BM231" s="217" t="s">
        <v>364</v>
      </c>
    </row>
    <row r="232" s="2" customFormat="1">
      <c r="A232" s="40"/>
      <c r="B232" s="41"/>
      <c r="C232" s="42"/>
      <c r="D232" s="219" t="s">
        <v>134</v>
      </c>
      <c r="E232" s="42"/>
      <c r="F232" s="220" t="s">
        <v>363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134</v>
      </c>
      <c r="AU232" s="19" t="s">
        <v>82</v>
      </c>
    </row>
    <row r="233" s="14" customFormat="1">
      <c r="A233" s="14"/>
      <c r="B233" s="236"/>
      <c r="C233" s="237"/>
      <c r="D233" s="219" t="s">
        <v>138</v>
      </c>
      <c r="E233" s="238" t="s">
        <v>19</v>
      </c>
      <c r="F233" s="239" t="s">
        <v>365</v>
      </c>
      <c r="G233" s="237"/>
      <c r="H233" s="240">
        <v>22.154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138</v>
      </c>
      <c r="AU233" s="246" t="s">
        <v>82</v>
      </c>
      <c r="AV233" s="14" t="s">
        <v>82</v>
      </c>
      <c r="AW233" s="14" t="s">
        <v>33</v>
      </c>
      <c r="AX233" s="14" t="s">
        <v>80</v>
      </c>
      <c r="AY233" s="246" t="s">
        <v>124</v>
      </c>
    </row>
    <row r="234" s="2" customFormat="1" ht="16.5" customHeight="1">
      <c r="A234" s="40"/>
      <c r="B234" s="41"/>
      <c r="C234" s="206" t="s">
        <v>366</v>
      </c>
      <c r="D234" s="206" t="s">
        <v>127</v>
      </c>
      <c r="E234" s="207" t="s">
        <v>367</v>
      </c>
      <c r="F234" s="208" t="s">
        <v>368</v>
      </c>
      <c r="G234" s="209" t="s">
        <v>179</v>
      </c>
      <c r="H234" s="210">
        <v>18.199999999999999</v>
      </c>
      <c r="I234" s="211"/>
      <c r="J234" s="212">
        <f>ROUND(I234*H234,2)</f>
        <v>0</v>
      </c>
      <c r="K234" s="208" t="s">
        <v>131</v>
      </c>
      <c r="L234" s="46"/>
      <c r="M234" s="213" t="s">
        <v>19</v>
      </c>
      <c r="N234" s="214" t="s">
        <v>43</v>
      </c>
      <c r="O234" s="86"/>
      <c r="P234" s="215">
        <f>O234*H234</f>
        <v>0</v>
      </c>
      <c r="Q234" s="215">
        <v>3.0000000000000001E-05</v>
      </c>
      <c r="R234" s="215">
        <f>Q234*H234</f>
        <v>0.00054600000000000004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231</v>
      </c>
      <c r="AT234" s="217" t="s">
        <v>127</v>
      </c>
      <c r="AU234" s="217" t="s">
        <v>82</v>
      </c>
      <c r="AY234" s="19" t="s">
        <v>124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80</v>
      </c>
      <c r="BK234" s="218">
        <f>ROUND(I234*H234,2)</f>
        <v>0</v>
      </c>
      <c r="BL234" s="19" t="s">
        <v>231</v>
      </c>
      <c r="BM234" s="217" t="s">
        <v>369</v>
      </c>
    </row>
    <row r="235" s="2" customFormat="1">
      <c r="A235" s="40"/>
      <c r="B235" s="41"/>
      <c r="C235" s="42"/>
      <c r="D235" s="219" t="s">
        <v>134</v>
      </c>
      <c r="E235" s="42"/>
      <c r="F235" s="220" t="s">
        <v>370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134</v>
      </c>
      <c r="AU235" s="19" t="s">
        <v>82</v>
      </c>
    </row>
    <row r="236" s="2" customFormat="1">
      <c r="A236" s="40"/>
      <c r="B236" s="41"/>
      <c r="C236" s="42"/>
      <c r="D236" s="224" t="s">
        <v>136</v>
      </c>
      <c r="E236" s="42"/>
      <c r="F236" s="225" t="s">
        <v>371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136</v>
      </c>
      <c r="AU236" s="19" t="s">
        <v>82</v>
      </c>
    </row>
    <row r="237" s="13" customFormat="1">
      <c r="A237" s="13"/>
      <c r="B237" s="226"/>
      <c r="C237" s="227"/>
      <c r="D237" s="219" t="s">
        <v>138</v>
      </c>
      <c r="E237" s="228" t="s">
        <v>19</v>
      </c>
      <c r="F237" s="229" t="s">
        <v>149</v>
      </c>
      <c r="G237" s="227"/>
      <c r="H237" s="228" t="s">
        <v>19</v>
      </c>
      <c r="I237" s="230"/>
      <c r="J237" s="227"/>
      <c r="K237" s="227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138</v>
      </c>
      <c r="AU237" s="235" t="s">
        <v>82</v>
      </c>
      <c r="AV237" s="13" t="s">
        <v>80</v>
      </c>
      <c r="AW237" s="13" t="s">
        <v>33</v>
      </c>
      <c r="AX237" s="13" t="s">
        <v>72</v>
      </c>
      <c r="AY237" s="235" t="s">
        <v>124</v>
      </c>
    </row>
    <row r="238" s="14" customFormat="1">
      <c r="A238" s="14"/>
      <c r="B238" s="236"/>
      <c r="C238" s="237"/>
      <c r="D238" s="219" t="s">
        <v>138</v>
      </c>
      <c r="E238" s="238" t="s">
        <v>19</v>
      </c>
      <c r="F238" s="239" t="s">
        <v>372</v>
      </c>
      <c r="G238" s="237"/>
      <c r="H238" s="240">
        <v>18.199999999999999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138</v>
      </c>
      <c r="AU238" s="246" t="s">
        <v>82</v>
      </c>
      <c r="AV238" s="14" t="s">
        <v>82</v>
      </c>
      <c r="AW238" s="14" t="s">
        <v>33</v>
      </c>
      <c r="AX238" s="14" t="s">
        <v>80</v>
      </c>
      <c r="AY238" s="246" t="s">
        <v>124</v>
      </c>
    </row>
    <row r="239" s="2" customFormat="1" ht="16.5" customHeight="1">
      <c r="A239" s="40"/>
      <c r="B239" s="41"/>
      <c r="C239" s="258" t="s">
        <v>373</v>
      </c>
      <c r="D239" s="258" t="s">
        <v>321</v>
      </c>
      <c r="E239" s="259" t="s">
        <v>374</v>
      </c>
      <c r="F239" s="260" t="s">
        <v>375</v>
      </c>
      <c r="G239" s="261" t="s">
        <v>179</v>
      </c>
      <c r="H239" s="262">
        <v>18.564</v>
      </c>
      <c r="I239" s="263"/>
      <c r="J239" s="264">
        <f>ROUND(I239*H239,2)</f>
        <v>0</v>
      </c>
      <c r="K239" s="260" t="s">
        <v>131</v>
      </c>
      <c r="L239" s="265"/>
      <c r="M239" s="266" t="s">
        <v>19</v>
      </c>
      <c r="N239" s="267" t="s">
        <v>43</v>
      </c>
      <c r="O239" s="86"/>
      <c r="P239" s="215">
        <f>O239*H239</f>
        <v>0</v>
      </c>
      <c r="Q239" s="215">
        <v>0.00038000000000000002</v>
      </c>
      <c r="R239" s="215">
        <f>Q239*H239</f>
        <v>0.0070543200000000002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324</v>
      </c>
      <c r="AT239" s="217" t="s">
        <v>321</v>
      </c>
      <c r="AU239" s="217" t="s">
        <v>82</v>
      </c>
      <c r="AY239" s="19" t="s">
        <v>124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80</v>
      </c>
      <c r="BK239" s="218">
        <f>ROUND(I239*H239,2)</f>
        <v>0</v>
      </c>
      <c r="BL239" s="19" t="s">
        <v>231</v>
      </c>
      <c r="BM239" s="217" t="s">
        <v>376</v>
      </c>
    </row>
    <row r="240" s="2" customFormat="1">
      <c r="A240" s="40"/>
      <c r="B240" s="41"/>
      <c r="C240" s="42"/>
      <c r="D240" s="219" t="s">
        <v>134</v>
      </c>
      <c r="E240" s="42"/>
      <c r="F240" s="220" t="s">
        <v>375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134</v>
      </c>
      <c r="AU240" s="19" t="s">
        <v>82</v>
      </c>
    </row>
    <row r="241" s="14" customFormat="1">
      <c r="A241" s="14"/>
      <c r="B241" s="236"/>
      <c r="C241" s="237"/>
      <c r="D241" s="219" t="s">
        <v>138</v>
      </c>
      <c r="E241" s="238" t="s">
        <v>19</v>
      </c>
      <c r="F241" s="239" t="s">
        <v>377</v>
      </c>
      <c r="G241" s="237"/>
      <c r="H241" s="240">
        <v>18.564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138</v>
      </c>
      <c r="AU241" s="246" t="s">
        <v>82</v>
      </c>
      <c r="AV241" s="14" t="s">
        <v>82</v>
      </c>
      <c r="AW241" s="14" t="s">
        <v>33</v>
      </c>
      <c r="AX241" s="14" t="s">
        <v>80</v>
      </c>
      <c r="AY241" s="246" t="s">
        <v>124</v>
      </c>
    </row>
    <row r="242" s="2" customFormat="1" ht="24.15" customHeight="1">
      <c r="A242" s="40"/>
      <c r="B242" s="41"/>
      <c r="C242" s="206" t="s">
        <v>378</v>
      </c>
      <c r="D242" s="206" t="s">
        <v>127</v>
      </c>
      <c r="E242" s="207" t="s">
        <v>379</v>
      </c>
      <c r="F242" s="208" t="s">
        <v>380</v>
      </c>
      <c r="G242" s="209" t="s">
        <v>194</v>
      </c>
      <c r="H242" s="210">
        <v>0.11700000000000001</v>
      </c>
      <c r="I242" s="211"/>
      <c r="J242" s="212">
        <f>ROUND(I242*H242,2)</f>
        <v>0</v>
      </c>
      <c r="K242" s="208" t="s">
        <v>131</v>
      </c>
      <c r="L242" s="46"/>
      <c r="M242" s="213" t="s">
        <v>19</v>
      </c>
      <c r="N242" s="214" t="s">
        <v>43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231</v>
      </c>
      <c r="AT242" s="217" t="s">
        <v>127</v>
      </c>
      <c r="AU242" s="217" t="s">
        <v>82</v>
      </c>
      <c r="AY242" s="19" t="s">
        <v>124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231</v>
      </c>
      <c r="BM242" s="217" t="s">
        <v>381</v>
      </c>
    </row>
    <row r="243" s="2" customFormat="1">
      <c r="A243" s="40"/>
      <c r="B243" s="41"/>
      <c r="C243" s="42"/>
      <c r="D243" s="219" t="s">
        <v>134</v>
      </c>
      <c r="E243" s="42"/>
      <c r="F243" s="220" t="s">
        <v>382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134</v>
      </c>
      <c r="AU243" s="19" t="s">
        <v>82</v>
      </c>
    </row>
    <row r="244" s="2" customFormat="1">
      <c r="A244" s="40"/>
      <c r="B244" s="41"/>
      <c r="C244" s="42"/>
      <c r="D244" s="224" t="s">
        <v>136</v>
      </c>
      <c r="E244" s="42"/>
      <c r="F244" s="225" t="s">
        <v>383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136</v>
      </c>
      <c r="AU244" s="19" t="s">
        <v>82</v>
      </c>
    </row>
    <row r="245" s="12" customFormat="1" ht="22.8" customHeight="1">
      <c r="A245" s="12"/>
      <c r="B245" s="190"/>
      <c r="C245" s="191"/>
      <c r="D245" s="192" t="s">
        <v>71</v>
      </c>
      <c r="E245" s="204" t="s">
        <v>384</v>
      </c>
      <c r="F245" s="204" t="s">
        <v>385</v>
      </c>
      <c r="G245" s="191"/>
      <c r="H245" s="191"/>
      <c r="I245" s="194"/>
      <c r="J245" s="205">
        <f>BK245</f>
        <v>0</v>
      </c>
      <c r="K245" s="191"/>
      <c r="L245" s="196"/>
      <c r="M245" s="197"/>
      <c r="N245" s="198"/>
      <c r="O245" s="198"/>
      <c r="P245" s="199">
        <f>SUM(P246:P284)</f>
        <v>0</v>
      </c>
      <c r="Q245" s="198"/>
      <c r="R245" s="199">
        <f>SUM(R246:R284)</f>
        <v>0.1484124</v>
      </c>
      <c r="S245" s="198"/>
      <c r="T245" s="200">
        <f>SUM(T246:T284)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1" t="s">
        <v>82</v>
      </c>
      <c r="AT245" s="202" t="s">
        <v>71</v>
      </c>
      <c r="AU245" s="202" t="s">
        <v>80</v>
      </c>
      <c r="AY245" s="201" t="s">
        <v>124</v>
      </c>
      <c r="BK245" s="203">
        <f>SUM(BK246:BK284)</f>
        <v>0</v>
      </c>
    </row>
    <row r="246" s="2" customFormat="1" ht="16.5" customHeight="1">
      <c r="A246" s="40"/>
      <c r="B246" s="41"/>
      <c r="C246" s="206" t="s">
        <v>386</v>
      </c>
      <c r="D246" s="206" t="s">
        <v>127</v>
      </c>
      <c r="E246" s="207" t="s">
        <v>387</v>
      </c>
      <c r="F246" s="208" t="s">
        <v>388</v>
      </c>
      <c r="G246" s="209" t="s">
        <v>130</v>
      </c>
      <c r="H246" s="210">
        <v>6</v>
      </c>
      <c r="I246" s="211"/>
      <c r="J246" s="212">
        <f>ROUND(I246*H246,2)</f>
        <v>0</v>
      </c>
      <c r="K246" s="208" t="s">
        <v>131</v>
      </c>
      <c r="L246" s="46"/>
      <c r="M246" s="213" t="s">
        <v>19</v>
      </c>
      <c r="N246" s="214" t="s">
        <v>43</v>
      </c>
      <c r="O246" s="86"/>
      <c r="P246" s="215">
        <f>O246*H246</f>
        <v>0</v>
      </c>
      <c r="Q246" s="215">
        <v>0.00029999999999999997</v>
      </c>
      <c r="R246" s="215">
        <f>Q246*H246</f>
        <v>0.0018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231</v>
      </c>
      <c r="AT246" s="217" t="s">
        <v>127</v>
      </c>
      <c r="AU246" s="217" t="s">
        <v>82</v>
      </c>
      <c r="AY246" s="19" t="s">
        <v>124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231</v>
      </c>
      <c r="BM246" s="217" t="s">
        <v>389</v>
      </c>
    </row>
    <row r="247" s="2" customFormat="1">
      <c r="A247" s="40"/>
      <c r="B247" s="41"/>
      <c r="C247" s="42"/>
      <c r="D247" s="219" t="s">
        <v>134</v>
      </c>
      <c r="E247" s="42"/>
      <c r="F247" s="220" t="s">
        <v>390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134</v>
      </c>
      <c r="AU247" s="19" t="s">
        <v>82</v>
      </c>
    </row>
    <row r="248" s="2" customFormat="1">
      <c r="A248" s="40"/>
      <c r="B248" s="41"/>
      <c r="C248" s="42"/>
      <c r="D248" s="224" t="s">
        <v>136</v>
      </c>
      <c r="E248" s="42"/>
      <c r="F248" s="225" t="s">
        <v>391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136</v>
      </c>
      <c r="AU248" s="19" t="s">
        <v>82</v>
      </c>
    </row>
    <row r="249" s="2" customFormat="1" ht="16.5" customHeight="1">
      <c r="A249" s="40"/>
      <c r="B249" s="41"/>
      <c r="C249" s="206" t="s">
        <v>392</v>
      </c>
      <c r="D249" s="206" t="s">
        <v>127</v>
      </c>
      <c r="E249" s="207" t="s">
        <v>393</v>
      </c>
      <c r="F249" s="208" t="s">
        <v>394</v>
      </c>
      <c r="G249" s="209" t="s">
        <v>130</v>
      </c>
      <c r="H249" s="210">
        <v>6</v>
      </c>
      <c r="I249" s="211"/>
      <c r="J249" s="212">
        <f>ROUND(I249*H249,2)</f>
        <v>0</v>
      </c>
      <c r="K249" s="208" t="s">
        <v>131</v>
      </c>
      <c r="L249" s="46"/>
      <c r="M249" s="213" t="s">
        <v>19</v>
      </c>
      <c r="N249" s="214" t="s">
        <v>43</v>
      </c>
      <c r="O249" s="86"/>
      <c r="P249" s="215">
        <f>O249*H249</f>
        <v>0</v>
      </c>
      <c r="Q249" s="215">
        <v>0.0044999999999999997</v>
      </c>
      <c r="R249" s="215">
        <f>Q249*H249</f>
        <v>0.026999999999999996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231</v>
      </c>
      <c r="AT249" s="217" t="s">
        <v>127</v>
      </c>
      <c r="AU249" s="217" t="s">
        <v>82</v>
      </c>
      <c r="AY249" s="19" t="s">
        <v>124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231</v>
      </c>
      <c r="BM249" s="217" t="s">
        <v>395</v>
      </c>
    </row>
    <row r="250" s="2" customFormat="1">
      <c r="A250" s="40"/>
      <c r="B250" s="41"/>
      <c r="C250" s="42"/>
      <c r="D250" s="219" t="s">
        <v>134</v>
      </c>
      <c r="E250" s="42"/>
      <c r="F250" s="220" t="s">
        <v>396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134</v>
      </c>
      <c r="AU250" s="19" t="s">
        <v>82</v>
      </c>
    </row>
    <row r="251" s="2" customFormat="1">
      <c r="A251" s="40"/>
      <c r="B251" s="41"/>
      <c r="C251" s="42"/>
      <c r="D251" s="224" t="s">
        <v>136</v>
      </c>
      <c r="E251" s="42"/>
      <c r="F251" s="225" t="s">
        <v>397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136</v>
      </c>
      <c r="AU251" s="19" t="s">
        <v>82</v>
      </c>
    </row>
    <row r="252" s="2" customFormat="1" ht="33" customHeight="1">
      <c r="A252" s="40"/>
      <c r="B252" s="41"/>
      <c r="C252" s="206" t="s">
        <v>398</v>
      </c>
      <c r="D252" s="206" t="s">
        <v>127</v>
      </c>
      <c r="E252" s="207" t="s">
        <v>399</v>
      </c>
      <c r="F252" s="208" t="s">
        <v>400</v>
      </c>
      <c r="G252" s="209" t="s">
        <v>130</v>
      </c>
      <c r="H252" s="210">
        <v>6</v>
      </c>
      <c r="I252" s="211"/>
      <c r="J252" s="212">
        <f>ROUND(I252*H252,2)</f>
        <v>0</v>
      </c>
      <c r="K252" s="208" t="s">
        <v>131</v>
      </c>
      <c r="L252" s="46"/>
      <c r="M252" s="213" t="s">
        <v>19</v>
      </c>
      <c r="N252" s="214" t="s">
        <v>43</v>
      </c>
      <c r="O252" s="86"/>
      <c r="P252" s="215">
        <f>O252*H252</f>
        <v>0</v>
      </c>
      <c r="Q252" s="215">
        <v>0.0053499999999999997</v>
      </c>
      <c r="R252" s="215">
        <f>Q252*H252</f>
        <v>0.032099999999999997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231</v>
      </c>
      <c r="AT252" s="217" t="s">
        <v>127</v>
      </c>
      <c r="AU252" s="217" t="s">
        <v>82</v>
      </c>
      <c r="AY252" s="19" t="s">
        <v>124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80</v>
      </c>
      <c r="BK252" s="218">
        <f>ROUND(I252*H252,2)</f>
        <v>0</v>
      </c>
      <c r="BL252" s="19" t="s">
        <v>231</v>
      </c>
      <c r="BM252" s="217" t="s">
        <v>401</v>
      </c>
    </row>
    <row r="253" s="2" customFormat="1">
      <c r="A253" s="40"/>
      <c r="B253" s="41"/>
      <c r="C253" s="42"/>
      <c r="D253" s="219" t="s">
        <v>134</v>
      </c>
      <c r="E253" s="42"/>
      <c r="F253" s="220" t="s">
        <v>402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134</v>
      </c>
      <c r="AU253" s="19" t="s">
        <v>82</v>
      </c>
    </row>
    <row r="254" s="2" customFormat="1">
      <c r="A254" s="40"/>
      <c r="B254" s="41"/>
      <c r="C254" s="42"/>
      <c r="D254" s="224" t="s">
        <v>136</v>
      </c>
      <c r="E254" s="42"/>
      <c r="F254" s="225" t="s">
        <v>403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136</v>
      </c>
      <c r="AU254" s="19" t="s">
        <v>82</v>
      </c>
    </row>
    <row r="255" s="13" customFormat="1">
      <c r="A255" s="13"/>
      <c r="B255" s="226"/>
      <c r="C255" s="227"/>
      <c r="D255" s="219" t="s">
        <v>138</v>
      </c>
      <c r="E255" s="228" t="s">
        <v>19</v>
      </c>
      <c r="F255" s="229" t="s">
        <v>404</v>
      </c>
      <c r="G255" s="227"/>
      <c r="H255" s="228" t="s">
        <v>19</v>
      </c>
      <c r="I255" s="230"/>
      <c r="J255" s="227"/>
      <c r="K255" s="227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138</v>
      </c>
      <c r="AU255" s="235" t="s">
        <v>82</v>
      </c>
      <c r="AV255" s="13" t="s">
        <v>80</v>
      </c>
      <c r="AW255" s="13" t="s">
        <v>33</v>
      </c>
      <c r="AX255" s="13" t="s">
        <v>72</v>
      </c>
      <c r="AY255" s="235" t="s">
        <v>124</v>
      </c>
    </row>
    <row r="256" s="14" customFormat="1">
      <c r="A256" s="14"/>
      <c r="B256" s="236"/>
      <c r="C256" s="237"/>
      <c r="D256" s="219" t="s">
        <v>138</v>
      </c>
      <c r="E256" s="238" t="s">
        <v>19</v>
      </c>
      <c r="F256" s="239" t="s">
        <v>405</v>
      </c>
      <c r="G256" s="237"/>
      <c r="H256" s="240">
        <v>4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138</v>
      </c>
      <c r="AU256" s="246" t="s">
        <v>82</v>
      </c>
      <c r="AV256" s="14" t="s">
        <v>82</v>
      </c>
      <c r="AW256" s="14" t="s">
        <v>33</v>
      </c>
      <c r="AX256" s="14" t="s">
        <v>72</v>
      </c>
      <c r="AY256" s="246" t="s">
        <v>124</v>
      </c>
    </row>
    <row r="257" s="13" customFormat="1">
      <c r="A257" s="13"/>
      <c r="B257" s="226"/>
      <c r="C257" s="227"/>
      <c r="D257" s="219" t="s">
        <v>138</v>
      </c>
      <c r="E257" s="228" t="s">
        <v>19</v>
      </c>
      <c r="F257" s="229" t="s">
        <v>406</v>
      </c>
      <c r="G257" s="227"/>
      <c r="H257" s="228" t="s">
        <v>19</v>
      </c>
      <c r="I257" s="230"/>
      <c r="J257" s="227"/>
      <c r="K257" s="227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138</v>
      </c>
      <c r="AU257" s="235" t="s">
        <v>82</v>
      </c>
      <c r="AV257" s="13" t="s">
        <v>80</v>
      </c>
      <c r="AW257" s="13" t="s">
        <v>33</v>
      </c>
      <c r="AX257" s="13" t="s">
        <v>72</v>
      </c>
      <c r="AY257" s="235" t="s">
        <v>124</v>
      </c>
    </row>
    <row r="258" s="14" customFormat="1">
      <c r="A258" s="14"/>
      <c r="B258" s="236"/>
      <c r="C258" s="237"/>
      <c r="D258" s="219" t="s">
        <v>138</v>
      </c>
      <c r="E258" s="238" t="s">
        <v>19</v>
      </c>
      <c r="F258" s="239" t="s">
        <v>82</v>
      </c>
      <c r="G258" s="237"/>
      <c r="H258" s="240">
        <v>2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138</v>
      </c>
      <c r="AU258" s="246" t="s">
        <v>82</v>
      </c>
      <c r="AV258" s="14" t="s">
        <v>82</v>
      </c>
      <c r="AW258" s="14" t="s">
        <v>33</v>
      </c>
      <c r="AX258" s="14" t="s">
        <v>72</v>
      </c>
      <c r="AY258" s="246" t="s">
        <v>124</v>
      </c>
    </row>
    <row r="259" s="15" customFormat="1">
      <c r="A259" s="15"/>
      <c r="B259" s="247"/>
      <c r="C259" s="248"/>
      <c r="D259" s="219" t="s">
        <v>138</v>
      </c>
      <c r="E259" s="249" t="s">
        <v>19</v>
      </c>
      <c r="F259" s="250" t="s">
        <v>143</v>
      </c>
      <c r="G259" s="248"/>
      <c r="H259" s="251">
        <v>6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7" t="s">
        <v>138</v>
      </c>
      <c r="AU259" s="257" t="s">
        <v>82</v>
      </c>
      <c r="AV259" s="15" t="s">
        <v>132</v>
      </c>
      <c r="AW259" s="15" t="s">
        <v>33</v>
      </c>
      <c r="AX259" s="15" t="s">
        <v>80</v>
      </c>
      <c r="AY259" s="257" t="s">
        <v>124</v>
      </c>
    </row>
    <row r="260" s="2" customFormat="1" ht="33" customHeight="1">
      <c r="A260" s="40"/>
      <c r="B260" s="41"/>
      <c r="C260" s="258" t="s">
        <v>407</v>
      </c>
      <c r="D260" s="258" t="s">
        <v>321</v>
      </c>
      <c r="E260" s="259" t="s">
        <v>408</v>
      </c>
      <c r="F260" s="260" t="s">
        <v>409</v>
      </c>
      <c r="G260" s="261" t="s">
        <v>130</v>
      </c>
      <c r="H260" s="262">
        <v>6.5999999999999996</v>
      </c>
      <c r="I260" s="263"/>
      <c r="J260" s="264">
        <f>ROUND(I260*H260,2)</f>
        <v>0</v>
      </c>
      <c r="K260" s="260" t="s">
        <v>131</v>
      </c>
      <c r="L260" s="265"/>
      <c r="M260" s="266" t="s">
        <v>19</v>
      </c>
      <c r="N260" s="267" t="s">
        <v>43</v>
      </c>
      <c r="O260" s="86"/>
      <c r="P260" s="215">
        <f>O260*H260</f>
        <v>0</v>
      </c>
      <c r="Q260" s="215">
        <v>0.012800000000000001</v>
      </c>
      <c r="R260" s="215">
        <f>Q260*H260</f>
        <v>0.08448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324</v>
      </c>
      <c r="AT260" s="217" t="s">
        <v>321</v>
      </c>
      <c r="AU260" s="217" t="s">
        <v>82</v>
      </c>
      <c r="AY260" s="19" t="s">
        <v>124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80</v>
      </c>
      <c r="BK260" s="218">
        <f>ROUND(I260*H260,2)</f>
        <v>0</v>
      </c>
      <c r="BL260" s="19" t="s">
        <v>231</v>
      </c>
      <c r="BM260" s="217" t="s">
        <v>410</v>
      </c>
    </row>
    <row r="261" s="2" customFormat="1">
      <c r="A261" s="40"/>
      <c r="B261" s="41"/>
      <c r="C261" s="42"/>
      <c r="D261" s="219" t="s">
        <v>134</v>
      </c>
      <c r="E261" s="42"/>
      <c r="F261" s="220" t="s">
        <v>409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134</v>
      </c>
      <c r="AU261" s="19" t="s">
        <v>82</v>
      </c>
    </row>
    <row r="262" s="14" customFormat="1">
      <c r="A262" s="14"/>
      <c r="B262" s="236"/>
      <c r="C262" s="237"/>
      <c r="D262" s="219" t="s">
        <v>138</v>
      </c>
      <c r="E262" s="238" t="s">
        <v>19</v>
      </c>
      <c r="F262" s="239" t="s">
        <v>411</v>
      </c>
      <c r="G262" s="237"/>
      <c r="H262" s="240">
        <v>6.5999999999999996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138</v>
      </c>
      <c r="AU262" s="246" t="s">
        <v>82</v>
      </c>
      <c r="AV262" s="14" t="s">
        <v>82</v>
      </c>
      <c r="AW262" s="14" t="s">
        <v>33</v>
      </c>
      <c r="AX262" s="14" t="s">
        <v>80</v>
      </c>
      <c r="AY262" s="246" t="s">
        <v>124</v>
      </c>
    </row>
    <row r="263" s="2" customFormat="1" ht="24.15" customHeight="1">
      <c r="A263" s="40"/>
      <c r="B263" s="41"/>
      <c r="C263" s="206" t="s">
        <v>412</v>
      </c>
      <c r="D263" s="206" t="s">
        <v>127</v>
      </c>
      <c r="E263" s="207" t="s">
        <v>413</v>
      </c>
      <c r="F263" s="208" t="s">
        <v>414</v>
      </c>
      <c r="G263" s="209" t="s">
        <v>179</v>
      </c>
      <c r="H263" s="210">
        <v>9</v>
      </c>
      <c r="I263" s="211"/>
      <c r="J263" s="212">
        <f>ROUND(I263*H263,2)</f>
        <v>0</v>
      </c>
      <c r="K263" s="208" t="s">
        <v>131</v>
      </c>
      <c r="L263" s="46"/>
      <c r="M263" s="213" t="s">
        <v>19</v>
      </c>
      <c r="N263" s="214" t="s">
        <v>43</v>
      </c>
      <c r="O263" s="86"/>
      <c r="P263" s="215">
        <f>O263*H263</f>
        <v>0</v>
      </c>
      <c r="Q263" s="215">
        <v>0.00018000000000000001</v>
      </c>
      <c r="R263" s="215">
        <f>Q263*H263</f>
        <v>0.0016200000000000001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231</v>
      </c>
      <c r="AT263" s="217" t="s">
        <v>127</v>
      </c>
      <c r="AU263" s="217" t="s">
        <v>82</v>
      </c>
      <c r="AY263" s="19" t="s">
        <v>124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80</v>
      </c>
      <c r="BK263" s="218">
        <f>ROUND(I263*H263,2)</f>
        <v>0</v>
      </c>
      <c r="BL263" s="19" t="s">
        <v>231</v>
      </c>
      <c r="BM263" s="217" t="s">
        <v>415</v>
      </c>
    </row>
    <row r="264" s="2" customFormat="1">
      <c r="A264" s="40"/>
      <c r="B264" s="41"/>
      <c r="C264" s="42"/>
      <c r="D264" s="219" t="s">
        <v>134</v>
      </c>
      <c r="E264" s="42"/>
      <c r="F264" s="220" t="s">
        <v>416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134</v>
      </c>
      <c r="AU264" s="19" t="s">
        <v>82</v>
      </c>
    </row>
    <row r="265" s="2" customFormat="1">
      <c r="A265" s="40"/>
      <c r="B265" s="41"/>
      <c r="C265" s="42"/>
      <c r="D265" s="224" t="s">
        <v>136</v>
      </c>
      <c r="E265" s="42"/>
      <c r="F265" s="225" t="s">
        <v>417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136</v>
      </c>
      <c r="AU265" s="19" t="s">
        <v>82</v>
      </c>
    </row>
    <row r="266" s="13" customFormat="1">
      <c r="A266" s="13"/>
      <c r="B266" s="226"/>
      <c r="C266" s="227"/>
      <c r="D266" s="219" t="s">
        <v>138</v>
      </c>
      <c r="E266" s="228" t="s">
        <v>19</v>
      </c>
      <c r="F266" s="229" t="s">
        <v>404</v>
      </c>
      <c r="G266" s="227"/>
      <c r="H266" s="228" t="s">
        <v>19</v>
      </c>
      <c r="I266" s="230"/>
      <c r="J266" s="227"/>
      <c r="K266" s="227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138</v>
      </c>
      <c r="AU266" s="235" t="s">
        <v>82</v>
      </c>
      <c r="AV266" s="13" t="s">
        <v>80</v>
      </c>
      <c r="AW266" s="13" t="s">
        <v>33</v>
      </c>
      <c r="AX266" s="13" t="s">
        <v>72</v>
      </c>
      <c r="AY266" s="235" t="s">
        <v>124</v>
      </c>
    </row>
    <row r="267" s="14" customFormat="1">
      <c r="A267" s="14"/>
      <c r="B267" s="236"/>
      <c r="C267" s="237"/>
      <c r="D267" s="219" t="s">
        <v>138</v>
      </c>
      <c r="E267" s="238" t="s">
        <v>19</v>
      </c>
      <c r="F267" s="239" t="s">
        <v>418</v>
      </c>
      <c r="G267" s="237"/>
      <c r="H267" s="240">
        <v>4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138</v>
      </c>
      <c r="AU267" s="246" t="s">
        <v>82</v>
      </c>
      <c r="AV267" s="14" t="s">
        <v>82</v>
      </c>
      <c r="AW267" s="14" t="s">
        <v>33</v>
      </c>
      <c r="AX267" s="14" t="s">
        <v>72</v>
      </c>
      <c r="AY267" s="246" t="s">
        <v>124</v>
      </c>
    </row>
    <row r="268" s="13" customFormat="1">
      <c r="A268" s="13"/>
      <c r="B268" s="226"/>
      <c r="C268" s="227"/>
      <c r="D268" s="219" t="s">
        <v>138</v>
      </c>
      <c r="E268" s="228" t="s">
        <v>19</v>
      </c>
      <c r="F268" s="229" t="s">
        <v>406</v>
      </c>
      <c r="G268" s="227"/>
      <c r="H268" s="228" t="s">
        <v>19</v>
      </c>
      <c r="I268" s="230"/>
      <c r="J268" s="227"/>
      <c r="K268" s="227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138</v>
      </c>
      <c r="AU268" s="235" t="s">
        <v>82</v>
      </c>
      <c r="AV268" s="13" t="s">
        <v>80</v>
      </c>
      <c r="AW268" s="13" t="s">
        <v>33</v>
      </c>
      <c r="AX268" s="13" t="s">
        <v>72</v>
      </c>
      <c r="AY268" s="235" t="s">
        <v>124</v>
      </c>
    </row>
    <row r="269" s="14" customFormat="1">
      <c r="A269" s="14"/>
      <c r="B269" s="236"/>
      <c r="C269" s="237"/>
      <c r="D269" s="219" t="s">
        <v>138</v>
      </c>
      <c r="E269" s="238" t="s">
        <v>19</v>
      </c>
      <c r="F269" s="239" t="s">
        <v>419</v>
      </c>
      <c r="G269" s="237"/>
      <c r="H269" s="240">
        <v>5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138</v>
      </c>
      <c r="AU269" s="246" t="s">
        <v>82</v>
      </c>
      <c r="AV269" s="14" t="s">
        <v>82</v>
      </c>
      <c r="AW269" s="14" t="s">
        <v>33</v>
      </c>
      <c r="AX269" s="14" t="s">
        <v>72</v>
      </c>
      <c r="AY269" s="246" t="s">
        <v>124</v>
      </c>
    </row>
    <row r="270" s="15" customFormat="1">
      <c r="A270" s="15"/>
      <c r="B270" s="247"/>
      <c r="C270" s="248"/>
      <c r="D270" s="219" t="s">
        <v>138</v>
      </c>
      <c r="E270" s="249" t="s">
        <v>19</v>
      </c>
      <c r="F270" s="250" t="s">
        <v>143</v>
      </c>
      <c r="G270" s="248"/>
      <c r="H270" s="251">
        <v>9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7" t="s">
        <v>138</v>
      </c>
      <c r="AU270" s="257" t="s">
        <v>82</v>
      </c>
      <c r="AV270" s="15" t="s">
        <v>132</v>
      </c>
      <c r="AW270" s="15" t="s">
        <v>33</v>
      </c>
      <c r="AX270" s="15" t="s">
        <v>80</v>
      </c>
      <c r="AY270" s="257" t="s">
        <v>124</v>
      </c>
    </row>
    <row r="271" s="2" customFormat="1" ht="16.5" customHeight="1">
      <c r="A271" s="40"/>
      <c r="B271" s="41"/>
      <c r="C271" s="258" t="s">
        <v>420</v>
      </c>
      <c r="D271" s="258" t="s">
        <v>321</v>
      </c>
      <c r="E271" s="259" t="s">
        <v>421</v>
      </c>
      <c r="F271" s="260" t="s">
        <v>422</v>
      </c>
      <c r="G271" s="261" t="s">
        <v>179</v>
      </c>
      <c r="H271" s="262">
        <v>9.2699999999999996</v>
      </c>
      <c r="I271" s="263"/>
      <c r="J271" s="264">
        <f>ROUND(I271*H271,2)</f>
        <v>0</v>
      </c>
      <c r="K271" s="260" t="s">
        <v>131</v>
      </c>
      <c r="L271" s="265"/>
      <c r="M271" s="266" t="s">
        <v>19</v>
      </c>
      <c r="N271" s="267" t="s">
        <v>43</v>
      </c>
      <c r="O271" s="86"/>
      <c r="P271" s="215">
        <f>O271*H271</f>
        <v>0</v>
      </c>
      <c r="Q271" s="215">
        <v>0.00012</v>
      </c>
      <c r="R271" s="215">
        <f>Q271*H271</f>
        <v>0.0011123999999999999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324</v>
      </c>
      <c r="AT271" s="217" t="s">
        <v>321</v>
      </c>
      <c r="AU271" s="217" t="s">
        <v>82</v>
      </c>
      <c r="AY271" s="19" t="s">
        <v>124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80</v>
      </c>
      <c r="BK271" s="218">
        <f>ROUND(I271*H271,2)</f>
        <v>0</v>
      </c>
      <c r="BL271" s="19" t="s">
        <v>231</v>
      </c>
      <c r="BM271" s="217" t="s">
        <v>423</v>
      </c>
    </row>
    <row r="272" s="2" customFormat="1">
      <c r="A272" s="40"/>
      <c r="B272" s="41"/>
      <c r="C272" s="42"/>
      <c r="D272" s="219" t="s">
        <v>134</v>
      </c>
      <c r="E272" s="42"/>
      <c r="F272" s="220" t="s">
        <v>422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134</v>
      </c>
      <c r="AU272" s="19" t="s">
        <v>82</v>
      </c>
    </row>
    <row r="273" s="13" customFormat="1">
      <c r="A273" s="13"/>
      <c r="B273" s="226"/>
      <c r="C273" s="227"/>
      <c r="D273" s="219" t="s">
        <v>138</v>
      </c>
      <c r="E273" s="228" t="s">
        <v>19</v>
      </c>
      <c r="F273" s="229" t="s">
        <v>404</v>
      </c>
      <c r="G273" s="227"/>
      <c r="H273" s="228" t="s">
        <v>19</v>
      </c>
      <c r="I273" s="230"/>
      <c r="J273" s="227"/>
      <c r="K273" s="227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138</v>
      </c>
      <c r="AU273" s="235" t="s">
        <v>82</v>
      </c>
      <c r="AV273" s="13" t="s">
        <v>80</v>
      </c>
      <c r="AW273" s="13" t="s">
        <v>33</v>
      </c>
      <c r="AX273" s="13" t="s">
        <v>72</v>
      </c>
      <c r="AY273" s="235" t="s">
        <v>124</v>
      </c>
    </row>
    <row r="274" s="14" customFormat="1">
      <c r="A274" s="14"/>
      <c r="B274" s="236"/>
      <c r="C274" s="237"/>
      <c r="D274" s="219" t="s">
        <v>138</v>
      </c>
      <c r="E274" s="238" t="s">
        <v>19</v>
      </c>
      <c r="F274" s="239" t="s">
        <v>418</v>
      </c>
      <c r="G274" s="237"/>
      <c r="H274" s="240">
        <v>4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138</v>
      </c>
      <c r="AU274" s="246" t="s">
        <v>82</v>
      </c>
      <c r="AV274" s="14" t="s">
        <v>82</v>
      </c>
      <c r="AW274" s="14" t="s">
        <v>33</v>
      </c>
      <c r="AX274" s="14" t="s">
        <v>72</v>
      </c>
      <c r="AY274" s="246" t="s">
        <v>124</v>
      </c>
    </row>
    <row r="275" s="13" customFormat="1">
      <c r="A275" s="13"/>
      <c r="B275" s="226"/>
      <c r="C275" s="227"/>
      <c r="D275" s="219" t="s">
        <v>138</v>
      </c>
      <c r="E275" s="228" t="s">
        <v>19</v>
      </c>
      <c r="F275" s="229" t="s">
        <v>406</v>
      </c>
      <c r="G275" s="227"/>
      <c r="H275" s="228" t="s">
        <v>19</v>
      </c>
      <c r="I275" s="230"/>
      <c r="J275" s="227"/>
      <c r="K275" s="227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138</v>
      </c>
      <c r="AU275" s="235" t="s">
        <v>82</v>
      </c>
      <c r="AV275" s="13" t="s">
        <v>80</v>
      </c>
      <c r="AW275" s="13" t="s">
        <v>33</v>
      </c>
      <c r="AX275" s="13" t="s">
        <v>72</v>
      </c>
      <c r="AY275" s="235" t="s">
        <v>124</v>
      </c>
    </row>
    <row r="276" s="14" customFormat="1">
      <c r="A276" s="14"/>
      <c r="B276" s="236"/>
      <c r="C276" s="237"/>
      <c r="D276" s="219" t="s">
        <v>138</v>
      </c>
      <c r="E276" s="238" t="s">
        <v>19</v>
      </c>
      <c r="F276" s="239" t="s">
        <v>419</v>
      </c>
      <c r="G276" s="237"/>
      <c r="H276" s="240">
        <v>5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138</v>
      </c>
      <c r="AU276" s="246" t="s">
        <v>82</v>
      </c>
      <c r="AV276" s="14" t="s">
        <v>82</v>
      </c>
      <c r="AW276" s="14" t="s">
        <v>33</v>
      </c>
      <c r="AX276" s="14" t="s">
        <v>72</v>
      </c>
      <c r="AY276" s="246" t="s">
        <v>124</v>
      </c>
    </row>
    <row r="277" s="15" customFormat="1">
      <c r="A277" s="15"/>
      <c r="B277" s="247"/>
      <c r="C277" s="248"/>
      <c r="D277" s="219" t="s">
        <v>138</v>
      </c>
      <c r="E277" s="249" t="s">
        <v>19</v>
      </c>
      <c r="F277" s="250" t="s">
        <v>143</v>
      </c>
      <c r="G277" s="248"/>
      <c r="H277" s="251">
        <v>9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7" t="s">
        <v>138</v>
      </c>
      <c r="AU277" s="257" t="s">
        <v>82</v>
      </c>
      <c r="AV277" s="15" t="s">
        <v>132</v>
      </c>
      <c r="AW277" s="15" t="s">
        <v>33</v>
      </c>
      <c r="AX277" s="15" t="s">
        <v>80</v>
      </c>
      <c r="AY277" s="257" t="s">
        <v>124</v>
      </c>
    </row>
    <row r="278" s="14" customFormat="1">
      <c r="A278" s="14"/>
      <c r="B278" s="236"/>
      <c r="C278" s="237"/>
      <c r="D278" s="219" t="s">
        <v>138</v>
      </c>
      <c r="E278" s="237"/>
      <c r="F278" s="239" t="s">
        <v>424</v>
      </c>
      <c r="G278" s="237"/>
      <c r="H278" s="240">
        <v>9.2699999999999996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138</v>
      </c>
      <c r="AU278" s="246" t="s">
        <v>82</v>
      </c>
      <c r="AV278" s="14" t="s">
        <v>82</v>
      </c>
      <c r="AW278" s="14" t="s">
        <v>4</v>
      </c>
      <c r="AX278" s="14" t="s">
        <v>80</v>
      </c>
      <c r="AY278" s="246" t="s">
        <v>124</v>
      </c>
    </row>
    <row r="279" s="2" customFormat="1" ht="24.15" customHeight="1">
      <c r="A279" s="40"/>
      <c r="B279" s="41"/>
      <c r="C279" s="206" t="s">
        <v>425</v>
      </c>
      <c r="D279" s="206" t="s">
        <v>127</v>
      </c>
      <c r="E279" s="207" t="s">
        <v>426</v>
      </c>
      <c r="F279" s="208" t="s">
        <v>427</v>
      </c>
      <c r="G279" s="209" t="s">
        <v>130</v>
      </c>
      <c r="H279" s="210">
        <v>6</v>
      </c>
      <c r="I279" s="211"/>
      <c r="J279" s="212">
        <f>ROUND(I279*H279,2)</f>
        <v>0</v>
      </c>
      <c r="K279" s="208" t="s">
        <v>131</v>
      </c>
      <c r="L279" s="46"/>
      <c r="M279" s="213" t="s">
        <v>19</v>
      </c>
      <c r="N279" s="214" t="s">
        <v>43</v>
      </c>
      <c r="O279" s="86"/>
      <c r="P279" s="215">
        <f>O279*H279</f>
        <v>0</v>
      </c>
      <c r="Q279" s="215">
        <v>5.0000000000000002E-05</v>
      </c>
      <c r="R279" s="215">
        <f>Q279*H279</f>
        <v>0.00030000000000000003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231</v>
      </c>
      <c r="AT279" s="217" t="s">
        <v>127</v>
      </c>
      <c r="AU279" s="217" t="s">
        <v>82</v>
      </c>
      <c r="AY279" s="19" t="s">
        <v>124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80</v>
      </c>
      <c r="BK279" s="218">
        <f>ROUND(I279*H279,2)</f>
        <v>0</v>
      </c>
      <c r="BL279" s="19" t="s">
        <v>231</v>
      </c>
      <c r="BM279" s="217" t="s">
        <v>428</v>
      </c>
    </row>
    <row r="280" s="2" customFormat="1">
      <c r="A280" s="40"/>
      <c r="B280" s="41"/>
      <c r="C280" s="42"/>
      <c r="D280" s="219" t="s">
        <v>134</v>
      </c>
      <c r="E280" s="42"/>
      <c r="F280" s="220" t="s">
        <v>429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134</v>
      </c>
      <c r="AU280" s="19" t="s">
        <v>82</v>
      </c>
    </row>
    <row r="281" s="2" customFormat="1">
      <c r="A281" s="40"/>
      <c r="B281" s="41"/>
      <c r="C281" s="42"/>
      <c r="D281" s="224" t="s">
        <v>136</v>
      </c>
      <c r="E281" s="42"/>
      <c r="F281" s="225" t="s">
        <v>430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136</v>
      </c>
      <c r="AU281" s="19" t="s">
        <v>82</v>
      </c>
    </row>
    <row r="282" s="2" customFormat="1" ht="24.15" customHeight="1">
      <c r="A282" s="40"/>
      <c r="B282" s="41"/>
      <c r="C282" s="206" t="s">
        <v>431</v>
      </c>
      <c r="D282" s="206" t="s">
        <v>127</v>
      </c>
      <c r="E282" s="207" t="s">
        <v>432</v>
      </c>
      <c r="F282" s="208" t="s">
        <v>433</v>
      </c>
      <c r="G282" s="209" t="s">
        <v>194</v>
      </c>
      <c r="H282" s="210">
        <v>0.14899999999999999</v>
      </c>
      <c r="I282" s="211"/>
      <c r="J282" s="212">
        <f>ROUND(I282*H282,2)</f>
        <v>0</v>
      </c>
      <c r="K282" s="208" t="s">
        <v>131</v>
      </c>
      <c r="L282" s="46"/>
      <c r="M282" s="213" t="s">
        <v>19</v>
      </c>
      <c r="N282" s="214" t="s">
        <v>43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231</v>
      </c>
      <c r="AT282" s="217" t="s">
        <v>127</v>
      </c>
      <c r="AU282" s="217" t="s">
        <v>82</v>
      </c>
      <c r="AY282" s="19" t="s">
        <v>124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80</v>
      </c>
      <c r="BK282" s="218">
        <f>ROUND(I282*H282,2)</f>
        <v>0</v>
      </c>
      <c r="BL282" s="19" t="s">
        <v>231</v>
      </c>
      <c r="BM282" s="217" t="s">
        <v>434</v>
      </c>
    </row>
    <row r="283" s="2" customFormat="1">
      <c r="A283" s="40"/>
      <c r="B283" s="41"/>
      <c r="C283" s="42"/>
      <c r="D283" s="219" t="s">
        <v>134</v>
      </c>
      <c r="E283" s="42"/>
      <c r="F283" s="220" t="s">
        <v>435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134</v>
      </c>
      <c r="AU283" s="19" t="s">
        <v>82</v>
      </c>
    </row>
    <row r="284" s="2" customFormat="1">
      <c r="A284" s="40"/>
      <c r="B284" s="41"/>
      <c r="C284" s="42"/>
      <c r="D284" s="224" t="s">
        <v>136</v>
      </c>
      <c r="E284" s="42"/>
      <c r="F284" s="225" t="s">
        <v>436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136</v>
      </c>
      <c r="AU284" s="19" t="s">
        <v>82</v>
      </c>
    </row>
    <row r="285" s="12" customFormat="1" ht="22.8" customHeight="1">
      <c r="A285" s="12"/>
      <c r="B285" s="190"/>
      <c r="C285" s="191"/>
      <c r="D285" s="192" t="s">
        <v>71</v>
      </c>
      <c r="E285" s="204" t="s">
        <v>437</v>
      </c>
      <c r="F285" s="204" t="s">
        <v>438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SUM(P286:P295)</f>
        <v>0</v>
      </c>
      <c r="Q285" s="198"/>
      <c r="R285" s="199">
        <f>SUM(R286:R295)</f>
        <v>0.0065520000000000005</v>
      </c>
      <c r="S285" s="198"/>
      <c r="T285" s="200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1" t="s">
        <v>82</v>
      </c>
      <c r="AT285" s="202" t="s">
        <v>71</v>
      </c>
      <c r="AU285" s="202" t="s">
        <v>80</v>
      </c>
      <c r="AY285" s="201" t="s">
        <v>124</v>
      </c>
      <c r="BK285" s="203">
        <f>SUM(BK286:BK295)</f>
        <v>0</v>
      </c>
    </row>
    <row r="286" s="2" customFormat="1" ht="33" customHeight="1">
      <c r="A286" s="40"/>
      <c r="B286" s="41"/>
      <c r="C286" s="206" t="s">
        <v>439</v>
      </c>
      <c r="D286" s="206" t="s">
        <v>127</v>
      </c>
      <c r="E286" s="207" t="s">
        <v>440</v>
      </c>
      <c r="F286" s="208" t="s">
        <v>441</v>
      </c>
      <c r="G286" s="209" t="s">
        <v>130</v>
      </c>
      <c r="H286" s="210">
        <v>7.2000000000000002</v>
      </c>
      <c r="I286" s="211"/>
      <c r="J286" s="212">
        <f>ROUND(I286*H286,2)</f>
        <v>0</v>
      </c>
      <c r="K286" s="208" t="s">
        <v>131</v>
      </c>
      <c r="L286" s="46"/>
      <c r="M286" s="213" t="s">
        <v>19</v>
      </c>
      <c r="N286" s="214" t="s">
        <v>43</v>
      </c>
      <c r="O286" s="86"/>
      <c r="P286" s="215">
        <f>O286*H286</f>
        <v>0</v>
      </c>
      <c r="Q286" s="215">
        <v>0.00023000000000000001</v>
      </c>
      <c r="R286" s="215">
        <f>Q286*H286</f>
        <v>0.0016560000000000001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231</v>
      </c>
      <c r="AT286" s="217" t="s">
        <v>127</v>
      </c>
      <c r="AU286" s="217" t="s">
        <v>82</v>
      </c>
      <c r="AY286" s="19" t="s">
        <v>124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80</v>
      </c>
      <c r="BK286" s="218">
        <f>ROUND(I286*H286,2)</f>
        <v>0</v>
      </c>
      <c r="BL286" s="19" t="s">
        <v>231</v>
      </c>
      <c r="BM286" s="217" t="s">
        <v>442</v>
      </c>
    </row>
    <row r="287" s="2" customFormat="1">
      <c r="A287" s="40"/>
      <c r="B287" s="41"/>
      <c r="C287" s="42"/>
      <c r="D287" s="219" t="s">
        <v>134</v>
      </c>
      <c r="E287" s="42"/>
      <c r="F287" s="220" t="s">
        <v>443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134</v>
      </c>
      <c r="AU287" s="19" t="s">
        <v>82</v>
      </c>
    </row>
    <row r="288" s="2" customFormat="1">
      <c r="A288" s="40"/>
      <c r="B288" s="41"/>
      <c r="C288" s="42"/>
      <c r="D288" s="224" t="s">
        <v>136</v>
      </c>
      <c r="E288" s="42"/>
      <c r="F288" s="225" t="s">
        <v>444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136</v>
      </c>
      <c r="AU288" s="19" t="s">
        <v>82</v>
      </c>
    </row>
    <row r="289" s="2" customFormat="1" ht="24.15" customHeight="1">
      <c r="A289" s="40"/>
      <c r="B289" s="41"/>
      <c r="C289" s="206" t="s">
        <v>445</v>
      </c>
      <c r="D289" s="206" t="s">
        <v>127</v>
      </c>
      <c r="E289" s="207" t="s">
        <v>446</v>
      </c>
      <c r="F289" s="208" t="s">
        <v>447</v>
      </c>
      <c r="G289" s="209" t="s">
        <v>130</v>
      </c>
      <c r="H289" s="210">
        <v>7.2000000000000002</v>
      </c>
      <c r="I289" s="211"/>
      <c r="J289" s="212">
        <f>ROUND(I289*H289,2)</f>
        <v>0</v>
      </c>
      <c r="K289" s="208" t="s">
        <v>131</v>
      </c>
      <c r="L289" s="46"/>
      <c r="M289" s="213" t="s">
        <v>19</v>
      </c>
      <c r="N289" s="214" t="s">
        <v>43</v>
      </c>
      <c r="O289" s="86"/>
      <c r="P289" s="215">
        <f>O289*H289</f>
        <v>0</v>
      </c>
      <c r="Q289" s="215">
        <v>0.00022000000000000001</v>
      </c>
      <c r="R289" s="215">
        <f>Q289*H289</f>
        <v>0.0015840000000000001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231</v>
      </c>
      <c r="AT289" s="217" t="s">
        <v>127</v>
      </c>
      <c r="AU289" s="217" t="s">
        <v>82</v>
      </c>
      <c r="AY289" s="19" t="s">
        <v>124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80</v>
      </c>
      <c r="BK289" s="218">
        <f>ROUND(I289*H289,2)</f>
        <v>0</v>
      </c>
      <c r="BL289" s="19" t="s">
        <v>231</v>
      </c>
      <c r="BM289" s="217" t="s">
        <v>448</v>
      </c>
    </row>
    <row r="290" s="2" customFormat="1">
      <c r="A290" s="40"/>
      <c r="B290" s="41"/>
      <c r="C290" s="42"/>
      <c r="D290" s="219" t="s">
        <v>134</v>
      </c>
      <c r="E290" s="42"/>
      <c r="F290" s="220" t="s">
        <v>449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134</v>
      </c>
      <c r="AU290" s="19" t="s">
        <v>82</v>
      </c>
    </row>
    <row r="291" s="2" customFormat="1">
      <c r="A291" s="40"/>
      <c r="B291" s="41"/>
      <c r="C291" s="42"/>
      <c r="D291" s="224" t="s">
        <v>136</v>
      </c>
      <c r="E291" s="42"/>
      <c r="F291" s="225" t="s">
        <v>450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136</v>
      </c>
      <c r="AU291" s="19" t="s">
        <v>82</v>
      </c>
    </row>
    <row r="292" s="2" customFormat="1" ht="24.15" customHeight="1">
      <c r="A292" s="40"/>
      <c r="B292" s="41"/>
      <c r="C292" s="206" t="s">
        <v>451</v>
      </c>
      <c r="D292" s="206" t="s">
        <v>127</v>
      </c>
      <c r="E292" s="207" t="s">
        <v>452</v>
      </c>
      <c r="F292" s="208" t="s">
        <v>453</v>
      </c>
      <c r="G292" s="209" t="s">
        <v>130</v>
      </c>
      <c r="H292" s="210">
        <v>7.2000000000000002</v>
      </c>
      <c r="I292" s="211"/>
      <c r="J292" s="212">
        <f>ROUND(I292*H292,2)</f>
        <v>0</v>
      </c>
      <c r="K292" s="208" t="s">
        <v>131</v>
      </c>
      <c r="L292" s="46"/>
      <c r="M292" s="213" t="s">
        <v>19</v>
      </c>
      <c r="N292" s="214" t="s">
        <v>43</v>
      </c>
      <c r="O292" s="86"/>
      <c r="P292" s="215">
        <f>O292*H292</f>
        <v>0</v>
      </c>
      <c r="Q292" s="215">
        <v>0.00046000000000000001</v>
      </c>
      <c r="R292" s="215">
        <f>Q292*H292</f>
        <v>0.0033120000000000003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231</v>
      </c>
      <c r="AT292" s="217" t="s">
        <v>127</v>
      </c>
      <c r="AU292" s="217" t="s">
        <v>82</v>
      </c>
      <c r="AY292" s="19" t="s">
        <v>124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80</v>
      </c>
      <c r="BK292" s="218">
        <f>ROUND(I292*H292,2)</f>
        <v>0</v>
      </c>
      <c r="BL292" s="19" t="s">
        <v>231</v>
      </c>
      <c r="BM292" s="217" t="s">
        <v>454</v>
      </c>
    </row>
    <row r="293" s="2" customFormat="1">
      <c r="A293" s="40"/>
      <c r="B293" s="41"/>
      <c r="C293" s="42"/>
      <c r="D293" s="219" t="s">
        <v>134</v>
      </c>
      <c r="E293" s="42"/>
      <c r="F293" s="220" t="s">
        <v>455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134</v>
      </c>
      <c r="AU293" s="19" t="s">
        <v>82</v>
      </c>
    </row>
    <row r="294" s="2" customFormat="1">
      <c r="A294" s="40"/>
      <c r="B294" s="41"/>
      <c r="C294" s="42"/>
      <c r="D294" s="224" t="s">
        <v>136</v>
      </c>
      <c r="E294" s="42"/>
      <c r="F294" s="225" t="s">
        <v>456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136</v>
      </c>
      <c r="AU294" s="19" t="s">
        <v>82</v>
      </c>
    </row>
    <row r="295" s="14" customFormat="1">
      <c r="A295" s="14"/>
      <c r="B295" s="236"/>
      <c r="C295" s="237"/>
      <c r="D295" s="219" t="s">
        <v>138</v>
      </c>
      <c r="E295" s="238" t="s">
        <v>19</v>
      </c>
      <c r="F295" s="239" t="s">
        <v>457</v>
      </c>
      <c r="G295" s="237"/>
      <c r="H295" s="240">
        <v>7.2000000000000002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138</v>
      </c>
      <c r="AU295" s="246" t="s">
        <v>82</v>
      </c>
      <c r="AV295" s="14" t="s">
        <v>82</v>
      </c>
      <c r="AW295" s="14" t="s">
        <v>33</v>
      </c>
      <c r="AX295" s="14" t="s">
        <v>80</v>
      </c>
      <c r="AY295" s="246" t="s">
        <v>124</v>
      </c>
    </row>
    <row r="296" s="12" customFormat="1" ht="22.8" customHeight="1">
      <c r="A296" s="12"/>
      <c r="B296" s="190"/>
      <c r="C296" s="191"/>
      <c r="D296" s="192" t="s">
        <v>71</v>
      </c>
      <c r="E296" s="204" t="s">
        <v>458</v>
      </c>
      <c r="F296" s="204" t="s">
        <v>459</v>
      </c>
      <c r="G296" s="191"/>
      <c r="H296" s="191"/>
      <c r="I296" s="194"/>
      <c r="J296" s="205">
        <f>BK296</f>
        <v>0</v>
      </c>
      <c r="K296" s="191"/>
      <c r="L296" s="196"/>
      <c r="M296" s="197"/>
      <c r="N296" s="198"/>
      <c r="O296" s="198"/>
      <c r="P296" s="199">
        <f>SUM(P297:P317)</f>
        <v>0</v>
      </c>
      <c r="Q296" s="198"/>
      <c r="R296" s="199">
        <f>SUM(R297:R317)</f>
        <v>0.12497144999999998</v>
      </c>
      <c r="S296" s="198"/>
      <c r="T296" s="200">
        <f>SUM(T297:T317)</f>
        <v>0.024901999999999997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1" t="s">
        <v>82</v>
      </c>
      <c r="AT296" s="202" t="s">
        <v>71</v>
      </c>
      <c r="AU296" s="202" t="s">
        <v>80</v>
      </c>
      <c r="AY296" s="201" t="s">
        <v>124</v>
      </c>
      <c r="BK296" s="203">
        <f>SUM(BK297:BK317)</f>
        <v>0</v>
      </c>
    </row>
    <row r="297" s="2" customFormat="1" ht="16.5" customHeight="1">
      <c r="A297" s="40"/>
      <c r="B297" s="41"/>
      <c r="C297" s="206" t="s">
        <v>460</v>
      </c>
      <c r="D297" s="206" t="s">
        <v>127</v>
      </c>
      <c r="E297" s="207" t="s">
        <v>461</v>
      </c>
      <c r="F297" s="208" t="s">
        <v>462</v>
      </c>
      <c r="G297" s="209" t="s">
        <v>130</v>
      </c>
      <c r="H297" s="210">
        <v>78.379999999999995</v>
      </c>
      <c r="I297" s="211"/>
      <c r="J297" s="212">
        <f>ROUND(I297*H297,2)</f>
        <v>0</v>
      </c>
      <c r="K297" s="208" t="s">
        <v>131</v>
      </c>
      <c r="L297" s="46"/>
      <c r="M297" s="213" t="s">
        <v>19</v>
      </c>
      <c r="N297" s="214" t="s">
        <v>43</v>
      </c>
      <c r="O297" s="86"/>
      <c r="P297" s="215">
        <f>O297*H297</f>
        <v>0</v>
      </c>
      <c r="Q297" s="215">
        <v>0.001</v>
      </c>
      <c r="R297" s="215">
        <f>Q297*H297</f>
        <v>0.078379999999999991</v>
      </c>
      <c r="S297" s="215">
        <v>0.00031</v>
      </c>
      <c r="T297" s="216">
        <f>S297*H297</f>
        <v>0.024297799999999998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231</v>
      </c>
      <c r="AT297" s="217" t="s">
        <v>127</v>
      </c>
      <c r="AU297" s="217" t="s">
        <v>82</v>
      </c>
      <c r="AY297" s="19" t="s">
        <v>124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231</v>
      </c>
      <c r="BM297" s="217" t="s">
        <v>463</v>
      </c>
    </row>
    <row r="298" s="2" customFormat="1">
      <c r="A298" s="40"/>
      <c r="B298" s="41"/>
      <c r="C298" s="42"/>
      <c r="D298" s="219" t="s">
        <v>134</v>
      </c>
      <c r="E298" s="42"/>
      <c r="F298" s="220" t="s">
        <v>464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134</v>
      </c>
      <c r="AU298" s="19" t="s">
        <v>82</v>
      </c>
    </row>
    <row r="299" s="2" customFormat="1">
      <c r="A299" s="40"/>
      <c r="B299" s="41"/>
      <c r="C299" s="42"/>
      <c r="D299" s="224" t="s">
        <v>136</v>
      </c>
      <c r="E299" s="42"/>
      <c r="F299" s="225" t="s">
        <v>465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136</v>
      </c>
      <c r="AU299" s="19" t="s">
        <v>82</v>
      </c>
    </row>
    <row r="300" s="14" customFormat="1">
      <c r="A300" s="14"/>
      <c r="B300" s="236"/>
      <c r="C300" s="237"/>
      <c r="D300" s="219" t="s">
        <v>138</v>
      </c>
      <c r="E300" s="238" t="s">
        <v>19</v>
      </c>
      <c r="F300" s="239" t="s">
        <v>466</v>
      </c>
      <c r="G300" s="237"/>
      <c r="H300" s="240">
        <v>58.240000000000002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138</v>
      </c>
      <c r="AU300" s="246" t="s">
        <v>82</v>
      </c>
      <c r="AV300" s="14" t="s">
        <v>82</v>
      </c>
      <c r="AW300" s="14" t="s">
        <v>33</v>
      </c>
      <c r="AX300" s="14" t="s">
        <v>72</v>
      </c>
      <c r="AY300" s="246" t="s">
        <v>124</v>
      </c>
    </row>
    <row r="301" s="14" customFormat="1">
      <c r="A301" s="14"/>
      <c r="B301" s="236"/>
      <c r="C301" s="237"/>
      <c r="D301" s="219" t="s">
        <v>138</v>
      </c>
      <c r="E301" s="238" t="s">
        <v>19</v>
      </c>
      <c r="F301" s="239" t="s">
        <v>150</v>
      </c>
      <c r="G301" s="237"/>
      <c r="H301" s="240">
        <v>20.140000000000001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6" t="s">
        <v>138</v>
      </c>
      <c r="AU301" s="246" t="s">
        <v>82</v>
      </c>
      <c r="AV301" s="14" t="s">
        <v>82</v>
      </c>
      <c r="AW301" s="14" t="s">
        <v>33</v>
      </c>
      <c r="AX301" s="14" t="s">
        <v>72</v>
      </c>
      <c r="AY301" s="246" t="s">
        <v>124</v>
      </c>
    </row>
    <row r="302" s="15" customFormat="1">
      <c r="A302" s="15"/>
      <c r="B302" s="247"/>
      <c r="C302" s="248"/>
      <c r="D302" s="219" t="s">
        <v>138</v>
      </c>
      <c r="E302" s="249" t="s">
        <v>19</v>
      </c>
      <c r="F302" s="250" t="s">
        <v>143</v>
      </c>
      <c r="G302" s="248"/>
      <c r="H302" s="251">
        <v>78.379999999999995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7" t="s">
        <v>138</v>
      </c>
      <c r="AU302" s="257" t="s">
        <v>82</v>
      </c>
      <c r="AV302" s="15" t="s">
        <v>132</v>
      </c>
      <c r="AW302" s="15" t="s">
        <v>33</v>
      </c>
      <c r="AX302" s="15" t="s">
        <v>80</v>
      </c>
      <c r="AY302" s="257" t="s">
        <v>124</v>
      </c>
    </row>
    <row r="303" s="2" customFormat="1" ht="16.5" customHeight="1">
      <c r="A303" s="40"/>
      <c r="B303" s="41"/>
      <c r="C303" s="206" t="s">
        <v>467</v>
      </c>
      <c r="D303" s="206" t="s">
        <v>127</v>
      </c>
      <c r="E303" s="207" t="s">
        <v>468</v>
      </c>
      <c r="F303" s="208" t="s">
        <v>469</v>
      </c>
      <c r="G303" s="209" t="s">
        <v>130</v>
      </c>
      <c r="H303" s="210">
        <v>20.140000000000001</v>
      </c>
      <c r="I303" s="211"/>
      <c r="J303" s="212">
        <f>ROUND(I303*H303,2)</f>
        <v>0</v>
      </c>
      <c r="K303" s="208" t="s">
        <v>131</v>
      </c>
      <c r="L303" s="46"/>
      <c r="M303" s="213" t="s">
        <v>19</v>
      </c>
      <c r="N303" s="214" t="s">
        <v>43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3.0000000000000001E-05</v>
      </c>
      <c r="T303" s="216">
        <f>S303*H303</f>
        <v>0.00060420000000000005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231</v>
      </c>
      <c r="AT303" s="217" t="s">
        <v>127</v>
      </c>
      <c r="AU303" s="217" t="s">
        <v>82</v>
      </c>
      <c r="AY303" s="19" t="s">
        <v>124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80</v>
      </c>
      <c r="BK303" s="218">
        <f>ROUND(I303*H303,2)</f>
        <v>0</v>
      </c>
      <c r="BL303" s="19" t="s">
        <v>231</v>
      </c>
      <c r="BM303" s="217" t="s">
        <v>470</v>
      </c>
    </row>
    <row r="304" s="2" customFormat="1">
      <c r="A304" s="40"/>
      <c r="B304" s="41"/>
      <c r="C304" s="42"/>
      <c r="D304" s="219" t="s">
        <v>134</v>
      </c>
      <c r="E304" s="42"/>
      <c r="F304" s="220" t="s">
        <v>471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134</v>
      </c>
      <c r="AU304" s="19" t="s">
        <v>82</v>
      </c>
    </row>
    <row r="305" s="2" customFormat="1">
      <c r="A305" s="40"/>
      <c r="B305" s="41"/>
      <c r="C305" s="42"/>
      <c r="D305" s="224" t="s">
        <v>136</v>
      </c>
      <c r="E305" s="42"/>
      <c r="F305" s="225" t="s">
        <v>472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136</v>
      </c>
      <c r="AU305" s="19" t="s">
        <v>82</v>
      </c>
    </row>
    <row r="306" s="2" customFormat="1" ht="16.5" customHeight="1">
      <c r="A306" s="40"/>
      <c r="B306" s="41"/>
      <c r="C306" s="258" t="s">
        <v>473</v>
      </c>
      <c r="D306" s="258" t="s">
        <v>321</v>
      </c>
      <c r="E306" s="259" t="s">
        <v>474</v>
      </c>
      <c r="F306" s="260" t="s">
        <v>475</v>
      </c>
      <c r="G306" s="261" t="s">
        <v>130</v>
      </c>
      <c r="H306" s="262">
        <v>21.146999999999998</v>
      </c>
      <c r="I306" s="263"/>
      <c r="J306" s="264">
        <f>ROUND(I306*H306,2)</f>
        <v>0</v>
      </c>
      <c r="K306" s="260" t="s">
        <v>131</v>
      </c>
      <c r="L306" s="265"/>
      <c r="M306" s="266" t="s">
        <v>19</v>
      </c>
      <c r="N306" s="267" t="s">
        <v>43</v>
      </c>
      <c r="O306" s="86"/>
      <c r="P306" s="215">
        <f>O306*H306</f>
        <v>0</v>
      </c>
      <c r="Q306" s="215">
        <v>0.00035</v>
      </c>
      <c r="R306" s="215">
        <f>Q306*H306</f>
        <v>0.0074014499999999995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324</v>
      </c>
      <c r="AT306" s="217" t="s">
        <v>321</v>
      </c>
      <c r="AU306" s="217" t="s">
        <v>82</v>
      </c>
      <c r="AY306" s="19" t="s">
        <v>124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80</v>
      </c>
      <c r="BK306" s="218">
        <f>ROUND(I306*H306,2)</f>
        <v>0</v>
      </c>
      <c r="BL306" s="19" t="s">
        <v>231</v>
      </c>
      <c r="BM306" s="217" t="s">
        <v>476</v>
      </c>
    </row>
    <row r="307" s="2" customFormat="1">
      <c r="A307" s="40"/>
      <c r="B307" s="41"/>
      <c r="C307" s="42"/>
      <c r="D307" s="219" t="s">
        <v>134</v>
      </c>
      <c r="E307" s="42"/>
      <c r="F307" s="220" t="s">
        <v>475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134</v>
      </c>
      <c r="AU307" s="19" t="s">
        <v>82</v>
      </c>
    </row>
    <row r="308" s="14" customFormat="1">
      <c r="A308" s="14"/>
      <c r="B308" s="236"/>
      <c r="C308" s="237"/>
      <c r="D308" s="219" t="s">
        <v>138</v>
      </c>
      <c r="E308" s="238" t="s">
        <v>19</v>
      </c>
      <c r="F308" s="239" t="s">
        <v>477</v>
      </c>
      <c r="G308" s="237"/>
      <c r="H308" s="240">
        <v>21.146999999999998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138</v>
      </c>
      <c r="AU308" s="246" t="s">
        <v>82</v>
      </c>
      <c r="AV308" s="14" t="s">
        <v>82</v>
      </c>
      <c r="AW308" s="14" t="s">
        <v>33</v>
      </c>
      <c r="AX308" s="14" t="s">
        <v>80</v>
      </c>
      <c r="AY308" s="246" t="s">
        <v>124</v>
      </c>
    </row>
    <row r="309" s="2" customFormat="1" ht="24.15" customHeight="1">
      <c r="A309" s="40"/>
      <c r="B309" s="41"/>
      <c r="C309" s="206" t="s">
        <v>478</v>
      </c>
      <c r="D309" s="206" t="s">
        <v>127</v>
      </c>
      <c r="E309" s="207" t="s">
        <v>479</v>
      </c>
      <c r="F309" s="208" t="s">
        <v>480</v>
      </c>
      <c r="G309" s="209" t="s">
        <v>130</v>
      </c>
      <c r="H309" s="210">
        <v>78.379999999999995</v>
      </c>
      <c r="I309" s="211"/>
      <c r="J309" s="212">
        <f>ROUND(I309*H309,2)</f>
        <v>0</v>
      </c>
      <c r="K309" s="208" t="s">
        <v>131</v>
      </c>
      <c r="L309" s="46"/>
      <c r="M309" s="213" t="s">
        <v>19</v>
      </c>
      <c r="N309" s="214" t="s">
        <v>43</v>
      </c>
      <c r="O309" s="86"/>
      <c r="P309" s="215">
        <f>O309*H309</f>
        <v>0</v>
      </c>
      <c r="Q309" s="215">
        <v>0.00021000000000000001</v>
      </c>
      <c r="R309" s="215">
        <f>Q309*H309</f>
        <v>0.0164598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231</v>
      </c>
      <c r="AT309" s="217" t="s">
        <v>127</v>
      </c>
      <c r="AU309" s="217" t="s">
        <v>82</v>
      </c>
      <c r="AY309" s="19" t="s">
        <v>124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80</v>
      </c>
      <c r="BK309" s="218">
        <f>ROUND(I309*H309,2)</f>
        <v>0</v>
      </c>
      <c r="BL309" s="19" t="s">
        <v>231</v>
      </c>
      <c r="BM309" s="217" t="s">
        <v>481</v>
      </c>
    </row>
    <row r="310" s="2" customFormat="1">
      <c r="A310" s="40"/>
      <c r="B310" s="41"/>
      <c r="C310" s="42"/>
      <c r="D310" s="219" t="s">
        <v>134</v>
      </c>
      <c r="E310" s="42"/>
      <c r="F310" s="220" t="s">
        <v>482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134</v>
      </c>
      <c r="AU310" s="19" t="s">
        <v>82</v>
      </c>
    </row>
    <row r="311" s="2" customFormat="1">
      <c r="A311" s="40"/>
      <c r="B311" s="41"/>
      <c r="C311" s="42"/>
      <c r="D311" s="224" t="s">
        <v>136</v>
      </c>
      <c r="E311" s="42"/>
      <c r="F311" s="225" t="s">
        <v>483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136</v>
      </c>
      <c r="AU311" s="19" t="s">
        <v>82</v>
      </c>
    </row>
    <row r="312" s="2" customFormat="1" ht="33" customHeight="1">
      <c r="A312" s="40"/>
      <c r="B312" s="41"/>
      <c r="C312" s="206" t="s">
        <v>484</v>
      </c>
      <c r="D312" s="206" t="s">
        <v>127</v>
      </c>
      <c r="E312" s="207" t="s">
        <v>485</v>
      </c>
      <c r="F312" s="208" t="s">
        <v>486</v>
      </c>
      <c r="G312" s="209" t="s">
        <v>130</v>
      </c>
      <c r="H312" s="210">
        <v>78.379999999999995</v>
      </c>
      <c r="I312" s="211"/>
      <c r="J312" s="212">
        <f>ROUND(I312*H312,2)</f>
        <v>0</v>
      </c>
      <c r="K312" s="208" t="s">
        <v>131</v>
      </c>
      <c r="L312" s="46"/>
      <c r="M312" s="213" t="s">
        <v>19</v>
      </c>
      <c r="N312" s="214" t="s">
        <v>43</v>
      </c>
      <c r="O312" s="86"/>
      <c r="P312" s="215">
        <f>O312*H312</f>
        <v>0</v>
      </c>
      <c r="Q312" s="215">
        <v>0.00029</v>
      </c>
      <c r="R312" s="215">
        <f>Q312*H312</f>
        <v>0.022730199999999999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231</v>
      </c>
      <c r="AT312" s="217" t="s">
        <v>127</v>
      </c>
      <c r="AU312" s="217" t="s">
        <v>82</v>
      </c>
      <c r="AY312" s="19" t="s">
        <v>124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80</v>
      </c>
      <c r="BK312" s="218">
        <f>ROUND(I312*H312,2)</f>
        <v>0</v>
      </c>
      <c r="BL312" s="19" t="s">
        <v>231</v>
      </c>
      <c r="BM312" s="217" t="s">
        <v>487</v>
      </c>
    </row>
    <row r="313" s="2" customFormat="1">
      <c r="A313" s="40"/>
      <c r="B313" s="41"/>
      <c r="C313" s="42"/>
      <c r="D313" s="219" t="s">
        <v>134</v>
      </c>
      <c r="E313" s="42"/>
      <c r="F313" s="220" t="s">
        <v>488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134</v>
      </c>
      <c r="AU313" s="19" t="s">
        <v>82</v>
      </c>
    </row>
    <row r="314" s="2" customFormat="1">
      <c r="A314" s="40"/>
      <c r="B314" s="41"/>
      <c r="C314" s="42"/>
      <c r="D314" s="224" t="s">
        <v>136</v>
      </c>
      <c r="E314" s="42"/>
      <c r="F314" s="225" t="s">
        <v>489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136</v>
      </c>
      <c r="AU314" s="19" t="s">
        <v>82</v>
      </c>
    </row>
    <row r="315" s="14" customFormat="1">
      <c r="A315" s="14"/>
      <c r="B315" s="236"/>
      <c r="C315" s="237"/>
      <c r="D315" s="219" t="s">
        <v>138</v>
      </c>
      <c r="E315" s="238" t="s">
        <v>19</v>
      </c>
      <c r="F315" s="239" t="s">
        <v>466</v>
      </c>
      <c r="G315" s="237"/>
      <c r="H315" s="240">
        <v>58.240000000000002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138</v>
      </c>
      <c r="AU315" s="246" t="s">
        <v>82</v>
      </c>
      <c r="AV315" s="14" t="s">
        <v>82</v>
      </c>
      <c r="AW315" s="14" t="s">
        <v>33</v>
      </c>
      <c r="AX315" s="14" t="s">
        <v>72</v>
      </c>
      <c r="AY315" s="246" t="s">
        <v>124</v>
      </c>
    </row>
    <row r="316" s="14" customFormat="1">
      <c r="A316" s="14"/>
      <c r="B316" s="236"/>
      <c r="C316" s="237"/>
      <c r="D316" s="219" t="s">
        <v>138</v>
      </c>
      <c r="E316" s="238" t="s">
        <v>19</v>
      </c>
      <c r="F316" s="239" t="s">
        <v>150</v>
      </c>
      <c r="G316" s="237"/>
      <c r="H316" s="240">
        <v>20.140000000000001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138</v>
      </c>
      <c r="AU316" s="246" t="s">
        <v>82</v>
      </c>
      <c r="AV316" s="14" t="s">
        <v>82</v>
      </c>
      <c r="AW316" s="14" t="s">
        <v>33</v>
      </c>
      <c r="AX316" s="14" t="s">
        <v>72</v>
      </c>
      <c r="AY316" s="246" t="s">
        <v>124</v>
      </c>
    </row>
    <row r="317" s="15" customFormat="1">
      <c r="A317" s="15"/>
      <c r="B317" s="247"/>
      <c r="C317" s="248"/>
      <c r="D317" s="219" t="s">
        <v>138</v>
      </c>
      <c r="E317" s="249" t="s">
        <v>19</v>
      </c>
      <c r="F317" s="250" t="s">
        <v>143</v>
      </c>
      <c r="G317" s="248"/>
      <c r="H317" s="251">
        <v>78.379999999999995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7" t="s">
        <v>138</v>
      </c>
      <c r="AU317" s="257" t="s">
        <v>82</v>
      </c>
      <c r="AV317" s="15" t="s">
        <v>132</v>
      </c>
      <c r="AW317" s="15" t="s">
        <v>33</v>
      </c>
      <c r="AX317" s="15" t="s">
        <v>80</v>
      </c>
      <c r="AY317" s="257" t="s">
        <v>124</v>
      </c>
    </row>
    <row r="318" s="12" customFormat="1" ht="25.92" customHeight="1">
      <c r="A318" s="12"/>
      <c r="B318" s="190"/>
      <c r="C318" s="191"/>
      <c r="D318" s="192" t="s">
        <v>71</v>
      </c>
      <c r="E318" s="193" t="s">
        <v>321</v>
      </c>
      <c r="F318" s="193" t="s">
        <v>490</v>
      </c>
      <c r="G318" s="191"/>
      <c r="H318" s="191"/>
      <c r="I318" s="194"/>
      <c r="J318" s="195">
        <f>BK318</f>
        <v>0</v>
      </c>
      <c r="K318" s="191"/>
      <c r="L318" s="196"/>
      <c r="M318" s="197"/>
      <c r="N318" s="198"/>
      <c r="O318" s="198"/>
      <c r="P318" s="199">
        <f>P319+P322</f>
        <v>0</v>
      </c>
      <c r="Q318" s="198"/>
      <c r="R318" s="199">
        <f>R319+R322</f>
        <v>0.0223</v>
      </c>
      <c r="S318" s="198"/>
      <c r="T318" s="200">
        <f>T319+T322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1" t="s">
        <v>151</v>
      </c>
      <c r="AT318" s="202" t="s">
        <v>71</v>
      </c>
      <c r="AU318" s="202" t="s">
        <v>72</v>
      </c>
      <c r="AY318" s="201" t="s">
        <v>124</v>
      </c>
      <c r="BK318" s="203">
        <f>BK319+BK322</f>
        <v>0</v>
      </c>
    </row>
    <row r="319" s="12" customFormat="1" ht="22.8" customHeight="1">
      <c r="A319" s="12"/>
      <c r="B319" s="190"/>
      <c r="C319" s="191"/>
      <c r="D319" s="192" t="s">
        <v>71</v>
      </c>
      <c r="E319" s="204" t="s">
        <v>491</v>
      </c>
      <c r="F319" s="204" t="s">
        <v>492</v>
      </c>
      <c r="G319" s="191"/>
      <c r="H319" s="191"/>
      <c r="I319" s="194"/>
      <c r="J319" s="205">
        <f>BK319</f>
        <v>0</v>
      </c>
      <c r="K319" s="191"/>
      <c r="L319" s="196"/>
      <c r="M319" s="197"/>
      <c r="N319" s="198"/>
      <c r="O319" s="198"/>
      <c r="P319" s="199">
        <f>SUM(P320:P321)</f>
        <v>0</v>
      </c>
      <c r="Q319" s="198"/>
      <c r="R319" s="199">
        <f>SUM(R320:R321)</f>
        <v>0</v>
      </c>
      <c r="S319" s="198"/>
      <c r="T319" s="200">
        <f>SUM(T320:T321)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1" t="s">
        <v>151</v>
      </c>
      <c r="AT319" s="202" t="s">
        <v>71</v>
      </c>
      <c r="AU319" s="202" t="s">
        <v>80</v>
      </c>
      <c r="AY319" s="201" t="s">
        <v>124</v>
      </c>
      <c r="BK319" s="203">
        <f>SUM(BK320:BK321)</f>
        <v>0</v>
      </c>
    </row>
    <row r="320" s="2" customFormat="1" ht="16.5" customHeight="1">
      <c r="A320" s="40"/>
      <c r="B320" s="41"/>
      <c r="C320" s="206" t="s">
        <v>493</v>
      </c>
      <c r="D320" s="206" t="s">
        <v>127</v>
      </c>
      <c r="E320" s="207" t="s">
        <v>494</v>
      </c>
      <c r="F320" s="208" t="s">
        <v>495</v>
      </c>
      <c r="G320" s="209" t="s">
        <v>496</v>
      </c>
      <c r="H320" s="210">
        <v>1</v>
      </c>
      <c r="I320" s="211"/>
      <c r="J320" s="212">
        <f>ROUND(I320*H320,2)</f>
        <v>0</v>
      </c>
      <c r="K320" s="208" t="s">
        <v>19</v>
      </c>
      <c r="L320" s="46"/>
      <c r="M320" s="213" t="s">
        <v>19</v>
      </c>
      <c r="N320" s="214" t="s">
        <v>43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497</v>
      </c>
      <c r="AT320" s="217" t="s">
        <v>127</v>
      </c>
      <c r="AU320" s="217" t="s">
        <v>82</v>
      </c>
      <c r="AY320" s="19" t="s">
        <v>124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80</v>
      </c>
      <c r="BK320" s="218">
        <f>ROUND(I320*H320,2)</f>
        <v>0</v>
      </c>
      <c r="BL320" s="19" t="s">
        <v>497</v>
      </c>
      <c r="BM320" s="217" t="s">
        <v>498</v>
      </c>
    </row>
    <row r="321" s="2" customFormat="1">
      <c r="A321" s="40"/>
      <c r="B321" s="41"/>
      <c r="C321" s="42"/>
      <c r="D321" s="219" t="s">
        <v>134</v>
      </c>
      <c r="E321" s="42"/>
      <c r="F321" s="220" t="s">
        <v>495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134</v>
      </c>
      <c r="AU321" s="19" t="s">
        <v>82</v>
      </c>
    </row>
    <row r="322" s="12" customFormat="1" ht="22.8" customHeight="1">
      <c r="A322" s="12"/>
      <c r="B322" s="190"/>
      <c r="C322" s="191"/>
      <c r="D322" s="192" t="s">
        <v>71</v>
      </c>
      <c r="E322" s="204" t="s">
        <v>499</v>
      </c>
      <c r="F322" s="204" t="s">
        <v>500</v>
      </c>
      <c r="G322" s="191"/>
      <c r="H322" s="191"/>
      <c r="I322" s="194"/>
      <c r="J322" s="205">
        <f>BK322</f>
        <v>0</v>
      </c>
      <c r="K322" s="191"/>
      <c r="L322" s="196"/>
      <c r="M322" s="197"/>
      <c r="N322" s="198"/>
      <c r="O322" s="198"/>
      <c r="P322" s="199">
        <f>SUM(P323:P328)</f>
        <v>0</v>
      </c>
      <c r="Q322" s="198"/>
      <c r="R322" s="199">
        <f>SUM(R323:R328)</f>
        <v>0.0223</v>
      </c>
      <c r="S322" s="198"/>
      <c r="T322" s="200">
        <f>SUM(T323:T328)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1" t="s">
        <v>151</v>
      </c>
      <c r="AT322" s="202" t="s">
        <v>71</v>
      </c>
      <c r="AU322" s="202" t="s">
        <v>80</v>
      </c>
      <c r="AY322" s="201" t="s">
        <v>124</v>
      </c>
      <c r="BK322" s="203">
        <f>SUM(BK323:BK328)</f>
        <v>0</v>
      </c>
    </row>
    <row r="323" s="2" customFormat="1" ht="24.15" customHeight="1">
      <c r="A323" s="40"/>
      <c r="B323" s="41"/>
      <c r="C323" s="206" t="s">
        <v>501</v>
      </c>
      <c r="D323" s="206" t="s">
        <v>127</v>
      </c>
      <c r="E323" s="207" t="s">
        <v>502</v>
      </c>
      <c r="F323" s="208" t="s">
        <v>503</v>
      </c>
      <c r="G323" s="209" t="s">
        <v>179</v>
      </c>
      <c r="H323" s="210">
        <v>30</v>
      </c>
      <c r="I323" s="211"/>
      <c r="J323" s="212">
        <f>ROUND(I323*H323,2)</f>
        <v>0</v>
      </c>
      <c r="K323" s="208" t="s">
        <v>131</v>
      </c>
      <c r="L323" s="46"/>
      <c r="M323" s="213" t="s">
        <v>19</v>
      </c>
      <c r="N323" s="214" t="s">
        <v>43</v>
      </c>
      <c r="O323" s="86"/>
      <c r="P323" s="215">
        <f>O323*H323</f>
        <v>0</v>
      </c>
      <c r="Q323" s="215">
        <v>0.00014999999999999999</v>
      </c>
      <c r="R323" s="215">
        <f>Q323*H323</f>
        <v>0.0044999999999999997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497</v>
      </c>
      <c r="AT323" s="217" t="s">
        <v>127</v>
      </c>
      <c r="AU323" s="217" t="s">
        <v>82</v>
      </c>
      <c r="AY323" s="19" t="s">
        <v>124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80</v>
      </c>
      <c r="BK323" s="218">
        <f>ROUND(I323*H323,2)</f>
        <v>0</v>
      </c>
      <c r="BL323" s="19" t="s">
        <v>497</v>
      </c>
      <c r="BM323" s="217" t="s">
        <v>504</v>
      </c>
    </row>
    <row r="324" s="2" customFormat="1">
      <c r="A324" s="40"/>
      <c r="B324" s="41"/>
      <c r="C324" s="42"/>
      <c r="D324" s="219" t="s">
        <v>134</v>
      </c>
      <c r="E324" s="42"/>
      <c r="F324" s="220" t="s">
        <v>505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134</v>
      </c>
      <c r="AU324" s="19" t="s">
        <v>82</v>
      </c>
    </row>
    <row r="325" s="2" customFormat="1">
      <c r="A325" s="40"/>
      <c r="B325" s="41"/>
      <c r="C325" s="42"/>
      <c r="D325" s="224" t="s">
        <v>136</v>
      </c>
      <c r="E325" s="42"/>
      <c r="F325" s="225" t="s">
        <v>506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136</v>
      </c>
      <c r="AU325" s="19" t="s">
        <v>82</v>
      </c>
    </row>
    <row r="326" s="2" customFormat="1" ht="33" customHeight="1">
      <c r="A326" s="40"/>
      <c r="B326" s="41"/>
      <c r="C326" s="206" t="s">
        <v>507</v>
      </c>
      <c r="D326" s="206" t="s">
        <v>127</v>
      </c>
      <c r="E326" s="207" t="s">
        <v>508</v>
      </c>
      <c r="F326" s="208" t="s">
        <v>509</v>
      </c>
      <c r="G326" s="209" t="s">
        <v>179</v>
      </c>
      <c r="H326" s="210">
        <v>10</v>
      </c>
      <c r="I326" s="211"/>
      <c r="J326" s="212">
        <f>ROUND(I326*H326,2)</f>
        <v>0</v>
      </c>
      <c r="K326" s="208" t="s">
        <v>131</v>
      </c>
      <c r="L326" s="46"/>
      <c r="M326" s="213" t="s">
        <v>19</v>
      </c>
      <c r="N326" s="214" t="s">
        <v>43</v>
      </c>
      <c r="O326" s="86"/>
      <c r="P326" s="215">
        <f>O326*H326</f>
        <v>0</v>
      </c>
      <c r="Q326" s="215">
        <v>0.0017799999999999999</v>
      </c>
      <c r="R326" s="215">
        <f>Q326*H326</f>
        <v>0.0178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497</v>
      </c>
      <c r="AT326" s="217" t="s">
        <v>127</v>
      </c>
      <c r="AU326" s="217" t="s">
        <v>82</v>
      </c>
      <c r="AY326" s="19" t="s">
        <v>124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80</v>
      </c>
      <c r="BK326" s="218">
        <f>ROUND(I326*H326,2)</f>
        <v>0</v>
      </c>
      <c r="BL326" s="19" t="s">
        <v>497</v>
      </c>
      <c r="BM326" s="217" t="s">
        <v>510</v>
      </c>
    </row>
    <row r="327" s="2" customFormat="1">
      <c r="A327" s="40"/>
      <c r="B327" s="41"/>
      <c r="C327" s="42"/>
      <c r="D327" s="219" t="s">
        <v>134</v>
      </c>
      <c r="E327" s="42"/>
      <c r="F327" s="220" t="s">
        <v>511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134</v>
      </c>
      <c r="AU327" s="19" t="s">
        <v>82</v>
      </c>
    </row>
    <row r="328" s="2" customFormat="1">
      <c r="A328" s="40"/>
      <c r="B328" s="41"/>
      <c r="C328" s="42"/>
      <c r="D328" s="224" t="s">
        <v>136</v>
      </c>
      <c r="E328" s="42"/>
      <c r="F328" s="225" t="s">
        <v>512</v>
      </c>
      <c r="G328" s="42"/>
      <c r="H328" s="42"/>
      <c r="I328" s="221"/>
      <c r="J328" s="42"/>
      <c r="K328" s="42"/>
      <c r="L328" s="46"/>
      <c r="M328" s="268"/>
      <c r="N328" s="269"/>
      <c r="O328" s="270"/>
      <c r="P328" s="270"/>
      <c r="Q328" s="270"/>
      <c r="R328" s="270"/>
      <c r="S328" s="270"/>
      <c r="T328" s="271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136</v>
      </c>
      <c r="AU328" s="19" t="s">
        <v>82</v>
      </c>
    </row>
    <row r="329" s="2" customFormat="1" ht="6.96" customHeight="1">
      <c r="A329" s="40"/>
      <c r="B329" s="61"/>
      <c r="C329" s="62"/>
      <c r="D329" s="62"/>
      <c r="E329" s="62"/>
      <c r="F329" s="62"/>
      <c r="G329" s="62"/>
      <c r="H329" s="62"/>
      <c r="I329" s="62"/>
      <c r="J329" s="62"/>
      <c r="K329" s="62"/>
      <c r="L329" s="46"/>
      <c r="M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</row>
  </sheetData>
  <sheetProtection sheet="1" autoFilter="0" formatColumns="0" formatRows="0" objects="1" scenarios="1" spinCount="100000" saltValue="dx+k8CRtCVxljNjXmbgtDrszIpsiWtmgoSOYIkiSkZO1x3X5XCgMBZuknHnxO/OJKQ3bWQg/hsGLShoVokQRsw==" hashValue="3tiutwaF9BgX9tPA56V1mOOoP/xo3zMyYRVDZj15NUXFbW/uAejuZMZOV2Qincw7XrwWO9/7gKUd+F7V8JD18A==" algorithmName="SHA-512" password="CC35"/>
  <autoFilter ref="C94:K328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4_02/612325121"/>
    <hyperlink ref="F108" r:id="rId2" display="https://podminky.urs.cz/item/CS_URS_2024_02/632451234"/>
    <hyperlink ref="F113" r:id="rId3" display="https://podminky.urs.cz/item/CS_URS_2024_02/632451292"/>
    <hyperlink ref="F120" r:id="rId4" display="https://podminky.urs.cz/item/CS_URS_2024_02/949101111"/>
    <hyperlink ref="F123" r:id="rId5" display="https://podminky.urs.cz/item/CS_URS_2024_02/952901111"/>
    <hyperlink ref="F128" r:id="rId6" display="https://podminky.urs.cz/item/CS_URS_2024_02/965045113"/>
    <hyperlink ref="F133" r:id="rId7" display="https://podminky.urs.cz/item/CS_URS_2024_02/974031132"/>
    <hyperlink ref="F138" r:id="rId8" display="https://podminky.urs.cz/item/CS_URS_2024_02/974031142"/>
    <hyperlink ref="F144" r:id="rId9" display="https://podminky.urs.cz/item/CS_URS_2024_02/997013211"/>
    <hyperlink ref="F147" r:id="rId10" display="https://podminky.urs.cz/item/CS_URS_2024_02/997013501"/>
    <hyperlink ref="F150" r:id="rId11" display="https://podminky.urs.cz/item/CS_URS_2024_02/997013509"/>
    <hyperlink ref="F154" r:id="rId12" display="https://podminky.urs.cz/item/CS_URS_2024_02/997013869"/>
    <hyperlink ref="F158" r:id="rId13" display="https://podminky.urs.cz/item/CS_URS_2024_02/998018001"/>
    <hyperlink ref="F163" r:id="rId14" display="https://podminky.urs.cz/item/CS_URS_2024_02/721171913"/>
    <hyperlink ref="F166" r:id="rId15" display="https://podminky.urs.cz/item/CS_URS_2024_02/721174042"/>
    <hyperlink ref="F169" r:id="rId16" display="https://podminky.urs.cz/item/CS_URS_2024_02/721174043"/>
    <hyperlink ref="F172" r:id="rId17" display="https://podminky.urs.cz/item/CS_URS_2024_02/721226511"/>
    <hyperlink ref="F175" r:id="rId18" display="https://podminky.urs.cz/item/CS_URS_2024_02/721290111"/>
    <hyperlink ref="F178" r:id="rId19" display="https://podminky.urs.cz/item/CS_URS_2024_02/998721101"/>
    <hyperlink ref="F182" r:id="rId20" display="https://podminky.urs.cz/item/CS_URS_2024_02/722131912"/>
    <hyperlink ref="F185" r:id="rId21" display="https://podminky.urs.cz/item/CS_URS_2024_02/722174002"/>
    <hyperlink ref="F188" r:id="rId22" display="https://podminky.urs.cz/item/CS_URS_2024_02/722181231"/>
    <hyperlink ref="F191" r:id="rId23" display="https://podminky.urs.cz/item/CS_URS_2024_02/722290234"/>
    <hyperlink ref="F194" r:id="rId24" display="https://podminky.urs.cz/item/CS_URS_2024_02/998722101"/>
    <hyperlink ref="F198" r:id="rId25" display="https://podminky.urs.cz/item/CS_URS_2024_02/725211617"/>
    <hyperlink ref="F201" r:id="rId26" display="https://podminky.urs.cz/item/CS_URS_2024_02/725310823"/>
    <hyperlink ref="F204" r:id="rId27" display="https://podminky.urs.cz/item/CS_URS_2024_02/725311121"/>
    <hyperlink ref="F207" r:id="rId28" display="https://podminky.urs.cz/item/CS_URS_2024_02/725819401"/>
    <hyperlink ref="F214" r:id="rId29" display="https://podminky.urs.cz/item/CS_URS_2024_02/725821329"/>
    <hyperlink ref="F217" r:id="rId30" display="https://podminky.urs.cz/item/CS_URS_2024_02/725822611"/>
    <hyperlink ref="F220" r:id="rId31" display="https://podminky.urs.cz/item/CS_URS_2024_02/998725101"/>
    <hyperlink ref="F224" r:id="rId32" display="https://podminky.urs.cz/item/CS_URS_2024_02/776201812"/>
    <hyperlink ref="F228" r:id="rId33" display="https://podminky.urs.cz/item/CS_URS_2024_02/776232111"/>
    <hyperlink ref="F236" r:id="rId34" display="https://podminky.urs.cz/item/CS_URS_2024_02/776411112"/>
    <hyperlink ref="F244" r:id="rId35" display="https://podminky.urs.cz/item/CS_URS_2024_02/998776101"/>
    <hyperlink ref="F248" r:id="rId36" display="https://podminky.urs.cz/item/CS_URS_2024_02/781121011"/>
    <hyperlink ref="F251" r:id="rId37" display="https://podminky.urs.cz/item/CS_URS_2024_02/781151031"/>
    <hyperlink ref="F254" r:id="rId38" display="https://podminky.urs.cz/item/CS_URS_2024_02/781474114"/>
    <hyperlink ref="F265" r:id="rId39" display="https://podminky.urs.cz/item/CS_URS_2024_02/781492251"/>
    <hyperlink ref="F281" r:id="rId40" display="https://podminky.urs.cz/item/CS_URS_2024_02/781495211"/>
    <hyperlink ref="F284" r:id="rId41" display="https://podminky.urs.cz/item/CS_URS_2024_02/998781101"/>
    <hyperlink ref="F288" r:id="rId42" display="https://podminky.urs.cz/item/CS_URS_2024_02/783601325"/>
    <hyperlink ref="F291" r:id="rId43" display="https://podminky.urs.cz/item/CS_URS_2024_02/783624141"/>
    <hyperlink ref="F294" r:id="rId44" display="https://podminky.urs.cz/item/CS_URS_2024_02/783627147"/>
    <hyperlink ref="F299" r:id="rId45" display="https://podminky.urs.cz/item/CS_URS_2024_02/784121001"/>
    <hyperlink ref="F305" r:id="rId46" display="https://podminky.urs.cz/item/CS_URS_2024_02/784171101"/>
    <hyperlink ref="F311" r:id="rId47" display="https://podminky.urs.cz/item/CS_URS_2024_02/784181111"/>
    <hyperlink ref="F314" r:id="rId48" display="https://podminky.urs.cz/item/CS_URS_2024_02/784211101"/>
    <hyperlink ref="F325" r:id="rId49" display="https://podminky.urs.cz/item/CS_URS_2024_02/460941211"/>
    <hyperlink ref="F328" r:id="rId50" display="https://podminky.urs.cz/item/CS_URS_2024_02/4609412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učeben ZŠ Slezská Ostrava II (PD, AD, IČ)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513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ROUND((SUM(BE81:BE97)),  2)</f>
        <v>0</v>
      </c>
      <c r="G33" s="40"/>
      <c r="H33" s="40"/>
      <c r="I33" s="150">
        <v>0.20999999999999999</v>
      </c>
      <c r="J33" s="149">
        <f>ROUND(((SUM(BE81:BE97))*I33),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ROUND((SUM(BF81:BF97)),  2)</f>
        <v>0</v>
      </c>
      <c r="G34" s="40"/>
      <c r="H34" s="40"/>
      <c r="I34" s="150">
        <v>0.14999999999999999</v>
      </c>
      <c r="J34" s="149">
        <f>ROUND(((SUM(BF81:BF97))*I34),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ROUND((SUM(BG81:BG97)),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ROUND((SUM(BH81:BH97)),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ROUND((SUM(BI81:BI97)),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učeben ZŠ Slezská Ostrava II (PD, AD, IČ)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12 - ZŠ Chrustova - Cvičná kuchyňka interiér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Slezská Ostrava</v>
      </c>
      <c r="G52" s="42"/>
      <c r="H52" s="42"/>
      <c r="I52" s="34" t="s">
        <v>23</v>
      </c>
      <c r="J52" s="74" t="str">
        <f>IF(J12="","",J12)</f>
        <v>30. 11. 2021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Městský obvod Slezská Ostrava</v>
      </c>
      <c r="G54" s="42"/>
      <c r="H54" s="42"/>
      <c r="I54" s="34" t="s">
        <v>31</v>
      </c>
      <c r="J54" s="38" t="str">
        <f>E21</f>
        <v>Kapego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Klus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106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514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109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Modernizace učeben ZŠ Slezská Ostrava II (PD, AD, IČ)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87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12 - ZŠ Chrustova - Cvičná kuchyňka interiér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Slezská Ostrava</v>
      </c>
      <c r="G75" s="42"/>
      <c r="H75" s="42"/>
      <c r="I75" s="34" t="s">
        <v>23</v>
      </c>
      <c r="J75" s="74" t="str">
        <f>IF(J12="","",J12)</f>
        <v>30. 11. 2021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Městský obvod Slezská Ostrava</v>
      </c>
      <c r="G77" s="42"/>
      <c r="H77" s="42"/>
      <c r="I77" s="34" t="s">
        <v>31</v>
      </c>
      <c r="J77" s="38" t="str">
        <f>E21</f>
        <v>Kapego projekt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Pavel Klus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110</v>
      </c>
      <c r="D80" s="182" t="s">
        <v>57</v>
      </c>
      <c r="E80" s="182" t="s">
        <v>53</v>
      </c>
      <c r="F80" s="182" t="s">
        <v>54</v>
      </c>
      <c r="G80" s="182" t="s">
        <v>111</v>
      </c>
      <c r="H80" s="182" t="s">
        <v>112</v>
      </c>
      <c r="I80" s="182" t="s">
        <v>113</v>
      </c>
      <c r="J80" s="182" t="s">
        <v>91</v>
      </c>
      <c r="K80" s="183" t="s">
        <v>114</v>
      </c>
      <c r="L80" s="184"/>
      <c r="M80" s="94" t="s">
        <v>19</v>
      </c>
      <c r="N80" s="95" t="s">
        <v>42</v>
      </c>
      <c r="O80" s="95" t="s">
        <v>115</v>
      </c>
      <c r="P80" s="95" t="s">
        <v>116</v>
      </c>
      <c r="Q80" s="95" t="s">
        <v>117</v>
      </c>
      <c r="R80" s="95" t="s">
        <v>118</v>
      </c>
      <c r="S80" s="95" t="s">
        <v>119</v>
      </c>
      <c r="T80" s="96" t="s">
        <v>120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121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92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321</v>
      </c>
      <c r="F82" s="193" t="s">
        <v>490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151</v>
      </c>
      <c r="AT82" s="202" t="s">
        <v>71</v>
      </c>
      <c r="AU82" s="202" t="s">
        <v>72</v>
      </c>
      <c r="AY82" s="201" t="s">
        <v>124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515</v>
      </c>
      <c r="F83" s="204" t="s">
        <v>516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SUM(P84:P97)</f>
        <v>0</v>
      </c>
      <c r="Q83" s="198"/>
      <c r="R83" s="199">
        <f>SUM(R84:R97)</f>
        <v>0</v>
      </c>
      <c r="S83" s="198"/>
      <c r="T83" s="200">
        <f>SUM(T84:T97)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151</v>
      </c>
      <c r="AT83" s="202" t="s">
        <v>71</v>
      </c>
      <c r="AU83" s="202" t="s">
        <v>80</v>
      </c>
      <c r="AY83" s="201" t="s">
        <v>124</v>
      </c>
      <c r="BK83" s="203">
        <f>SUM(BK84:BK97)</f>
        <v>0</v>
      </c>
    </row>
    <row r="84" s="2" customFormat="1" ht="24.15" customHeight="1">
      <c r="A84" s="40"/>
      <c r="B84" s="41"/>
      <c r="C84" s="206" t="s">
        <v>80</v>
      </c>
      <c r="D84" s="206" t="s">
        <v>127</v>
      </c>
      <c r="E84" s="207" t="s">
        <v>517</v>
      </c>
      <c r="F84" s="208" t="s">
        <v>518</v>
      </c>
      <c r="G84" s="209" t="s">
        <v>519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497</v>
      </c>
      <c r="AT84" s="217" t="s">
        <v>127</v>
      </c>
      <c r="AU84" s="217" t="s">
        <v>82</v>
      </c>
      <c r="AY84" s="19" t="s">
        <v>124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497</v>
      </c>
      <c r="BM84" s="217" t="s">
        <v>520</v>
      </c>
    </row>
    <row r="85" s="2" customFormat="1">
      <c r="A85" s="40"/>
      <c r="B85" s="41"/>
      <c r="C85" s="42"/>
      <c r="D85" s="219" t="s">
        <v>134</v>
      </c>
      <c r="E85" s="42"/>
      <c r="F85" s="220" t="s">
        <v>518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134</v>
      </c>
      <c r="AU85" s="19" t="s">
        <v>82</v>
      </c>
    </row>
    <row r="86" s="2" customFormat="1" ht="24.15" customHeight="1">
      <c r="A86" s="40"/>
      <c r="B86" s="41"/>
      <c r="C86" s="206" t="s">
        <v>82</v>
      </c>
      <c r="D86" s="206" t="s">
        <v>127</v>
      </c>
      <c r="E86" s="207" t="s">
        <v>521</v>
      </c>
      <c r="F86" s="208" t="s">
        <v>522</v>
      </c>
      <c r="G86" s="209" t="s">
        <v>519</v>
      </c>
      <c r="H86" s="210">
        <v>1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497</v>
      </c>
      <c r="AT86" s="217" t="s">
        <v>127</v>
      </c>
      <c r="AU86" s="217" t="s">
        <v>82</v>
      </c>
      <c r="AY86" s="19" t="s">
        <v>124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497</v>
      </c>
      <c r="BM86" s="217" t="s">
        <v>523</v>
      </c>
    </row>
    <row r="87" s="2" customFormat="1">
      <c r="A87" s="40"/>
      <c r="B87" s="41"/>
      <c r="C87" s="42"/>
      <c r="D87" s="219" t="s">
        <v>134</v>
      </c>
      <c r="E87" s="42"/>
      <c r="F87" s="220" t="s">
        <v>522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134</v>
      </c>
      <c r="AU87" s="19" t="s">
        <v>82</v>
      </c>
    </row>
    <row r="88" s="2" customFormat="1" ht="16.5" customHeight="1">
      <c r="A88" s="40"/>
      <c r="B88" s="41"/>
      <c r="C88" s="206" t="s">
        <v>151</v>
      </c>
      <c r="D88" s="206" t="s">
        <v>127</v>
      </c>
      <c r="E88" s="207" t="s">
        <v>524</v>
      </c>
      <c r="F88" s="208" t="s">
        <v>525</v>
      </c>
      <c r="G88" s="209" t="s">
        <v>519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497</v>
      </c>
      <c r="AT88" s="217" t="s">
        <v>127</v>
      </c>
      <c r="AU88" s="217" t="s">
        <v>82</v>
      </c>
      <c r="AY88" s="19" t="s">
        <v>124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497</v>
      </c>
      <c r="BM88" s="217" t="s">
        <v>526</v>
      </c>
    </row>
    <row r="89" s="2" customFormat="1">
      <c r="A89" s="40"/>
      <c r="B89" s="41"/>
      <c r="C89" s="42"/>
      <c r="D89" s="219" t="s">
        <v>134</v>
      </c>
      <c r="E89" s="42"/>
      <c r="F89" s="220" t="s">
        <v>525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134</v>
      </c>
      <c r="AU89" s="19" t="s">
        <v>82</v>
      </c>
    </row>
    <row r="90" s="2" customFormat="1" ht="24.15" customHeight="1">
      <c r="A90" s="40"/>
      <c r="B90" s="41"/>
      <c r="C90" s="206" t="s">
        <v>132</v>
      </c>
      <c r="D90" s="206" t="s">
        <v>127</v>
      </c>
      <c r="E90" s="207" t="s">
        <v>527</v>
      </c>
      <c r="F90" s="208" t="s">
        <v>528</v>
      </c>
      <c r="G90" s="209" t="s">
        <v>529</v>
      </c>
      <c r="H90" s="210">
        <v>2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497</v>
      </c>
      <c r="AT90" s="217" t="s">
        <v>127</v>
      </c>
      <c r="AU90" s="217" t="s">
        <v>82</v>
      </c>
      <c r="AY90" s="19" t="s">
        <v>124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497</v>
      </c>
      <c r="BM90" s="217" t="s">
        <v>530</v>
      </c>
    </row>
    <row r="91" s="2" customFormat="1">
      <c r="A91" s="40"/>
      <c r="B91" s="41"/>
      <c r="C91" s="42"/>
      <c r="D91" s="219" t="s">
        <v>134</v>
      </c>
      <c r="E91" s="42"/>
      <c r="F91" s="220" t="s">
        <v>528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134</v>
      </c>
      <c r="AU91" s="19" t="s">
        <v>82</v>
      </c>
    </row>
    <row r="92" s="2" customFormat="1" ht="16.5" customHeight="1">
      <c r="A92" s="40"/>
      <c r="B92" s="41"/>
      <c r="C92" s="206" t="s">
        <v>165</v>
      </c>
      <c r="D92" s="206" t="s">
        <v>127</v>
      </c>
      <c r="E92" s="207" t="s">
        <v>531</v>
      </c>
      <c r="F92" s="208" t="s">
        <v>532</v>
      </c>
      <c r="G92" s="209" t="s">
        <v>519</v>
      </c>
      <c r="H92" s="210">
        <v>1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497</v>
      </c>
      <c r="AT92" s="217" t="s">
        <v>127</v>
      </c>
      <c r="AU92" s="217" t="s">
        <v>82</v>
      </c>
      <c r="AY92" s="19" t="s">
        <v>124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497</v>
      </c>
      <c r="BM92" s="217" t="s">
        <v>533</v>
      </c>
    </row>
    <row r="93" s="2" customFormat="1">
      <c r="A93" s="40"/>
      <c r="B93" s="41"/>
      <c r="C93" s="42"/>
      <c r="D93" s="219" t="s">
        <v>134</v>
      </c>
      <c r="E93" s="42"/>
      <c r="F93" s="220" t="s">
        <v>532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134</v>
      </c>
      <c r="AU93" s="19" t="s">
        <v>82</v>
      </c>
    </row>
    <row r="94" s="2" customFormat="1" ht="24.15" customHeight="1">
      <c r="A94" s="40"/>
      <c r="B94" s="41"/>
      <c r="C94" s="206" t="s">
        <v>125</v>
      </c>
      <c r="D94" s="206" t="s">
        <v>127</v>
      </c>
      <c r="E94" s="207" t="s">
        <v>534</v>
      </c>
      <c r="F94" s="208" t="s">
        <v>535</v>
      </c>
      <c r="G94" s="209" t="s">
        <v>519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497</v>
      </c>
      <c r="AT94" s="217" t="s">
        <v>127</v>
      </c>
      <c r="AU94" s="217" t="s">
        <v>82</v>
      </c>
      <c r="AY94" s="19" t="s">
        <v>124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497</v>
      </c>
      <c r="BM94" s="217" t="s">
        <v>536</v>
      </c>
    </row>
    <row r="95" s="2" customFormat="1">
      <c r="A95" s="40"/>
      <c r="B95" s="41"/>
      <c r="C95" s="42"/>
      <c r="D95" s="219" t="s">
        <v>134</v>
      </c>
      <c r="E95" s="42"/>
      <c r="F95" s="220" t="s">
        <v>537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134</v>
      </c>
      <c r="AU95" s="19" t="s">
        <v>82</v>
      </c>
    </row>
    <row r="96" s="2" customFormat="1" ht="16.5" customHeight="1">
      <c r="A96" s="40"/>
      <c r="B96" s="41"/>
      <c r="C96" s="206" t="s">
        <v>176</v>
      </c>
      <c r="D96" s="206" t="s">
        <v>127</v>
      </c>
      <c r="E96" s="207" t="s">
        <v>538</v>
      </c>
      <c r="F96" s="208" t="s">
        <v>539</v>
      </c>
      <c r="G96" s="209" t="s">
        <v>496</v>
      </c>
      <c r="H96" s="210">
        <v>1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497</v>
      </c>
      <c r="AT96" s="217" t="s">
        <v>127</v>
      </c>
      <c r="AU96" s="217" t="s">
        <v>82</v>
      </c>
      <c r="AY96" s="19" t="s">
        <v>124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497</v>
      </c>
      <c r="BM96" s="217" t="s">
        <v>540</v>
      </c>
    </row>
    <row r="97" s="2" customFormat="1">
      <c r="A97" s="40"/>
      <c r="B97" s="41"/>
      <c r="C97" s="42"/>
      <c r="D97" s="219" t="s">
        <v>134</v>
      </c>
      <c r="E97" s="42"/>
      <c r="F97" s="220" t="s">
        <v>539</v>
      </c>
      <c r="G97" s="42"/>
      <c r="H97" s="42"/>
      <c r="I97" s="221"/>
      <c r="J97" s="42"/>
      <c r="K97" s="42"/>
      <c r="L97" s="46"/>
      <c r="M97" s="268"/>
      <c r="N97" s="269"/>
      <c r="O97" s="270"/>
      <c r="P97" s="270"/>
      <c r="Q97" s="270"/>
      <c r="R97" s="270"/>
      <c r="S97" s="270"/>
      <c r="T97" s="271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134</v>
      </c>
      <c r="AU97" s="19" t="s">
        <v>82</v>
      </c>
    </row>
    <row r="98" s="2" customFormat="1" ht="6.96" customHeight="1">
      <c r="A98" s="40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46"/>
      <c r="M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</sheetData>
  <sheetProtection sheet="1" autoFilter="0" formatColumns="0" formatRows="0" objects="1" scenarios="1" spinCount="100000" saltValue="kApuycweY18cQu+t7WRoNgsPRSvdPYHDb5F/McrIcDFm7X+xr9MOH1P10we5MMtqdxt1Posz2UGN5s+ku3F5lg==" hashValue="vYQimSPmchmsLICJKohnqIg9Xm1P9uRp/wbzOnzPM01SI3GsbuVJ/vdBbkH35cQXXAWx9oIg7oX5bf+s5SyEPg==" algorithmName="SHA-512" password="CC35"/>
  <autoFilter ref="C80:K9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541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542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543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544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545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546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547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548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549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550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551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79</v>
      </c>
      <c r="F18" s="283" t="s">
        <v>552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553</v>
      </c>
      <c r="F19" s="283" t="s">
        <v>554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555</v>
      </c>
      <c r="F20" s="283" t="s">
        <v>556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557</v>
      </c>
      <c r="F21" s="283" t="s">
        <v>558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559</v>
      </c>
      <c r="F22" s="283" t="s">
        <v>560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561</v>
      </c>
      <c r="F23" s="283" t="s">
        <v>562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563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564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565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566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567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568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569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570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571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110</v>
      </c>
      <c r="F36" s="283"/>
      <c r="G36" s="283" t="s">
        <v>572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573</v>
      </c>
      <c r="F37" s="283"/>
      <c r="G37" s="283" t="s">
        <v>574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53</v>
      </c>
      <c r="F38" s="283"/>
      <c r="G38" s="283" t="s">
        <v>575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54</v>
      </c>
      <c r="F39" s="283"/>
      <c r="G39" s="283" t="s">
        <v>576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111</v>
      </c>
      <c r="F40" s="283"/>
      <c r="G40" s="283" t="s">
        <v>577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112</v>
      </c>
      <c r="F41" s="283"/>
      <c r="G41" s="283" t="s">
        <v>578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579</v>
      </c>
      <c r="F42" s="283"/>
      <c r="G42" s="283" t="s">
        <v>580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581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582</v>
      </c>
      <c r="F44" s="283"/>
      <c r="G44" s="283" t="s">
        <v>583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114</v>
      </c>
      <c r="F45" s="283"/>
      <c r="G45" s="283" t="s">
        <v>584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585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586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587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588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589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590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591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592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593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594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595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596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597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598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599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600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601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602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603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604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605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606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607</v>
      </c>
      <c r="D76" s="301"/>
      <c r="E76" s="301"/>
      <c r="F76" s="301" t="s">
        <v>608</v>
      </c>
      <c r="G76" s="302"/>
      <c r="H76" s="301" t="s">
        <v>54</v>
      </c>
      <c r="I76" s="301" t="s">
        <v>57</v>
      </c>
      <c r="J76" s="301" t="s">
        <v>609</v>
      </c>
      <c r="K76" s="300"/>
    </row>
    <row r="77" s="1" customFormat="1" ht="17.25" customHeight="1">
      <c r="B77" s="298"/>
      <c r="C77" s="303" t="s">
        <v>610</v>
      </c>
      <c r="D77" s="303"/>
      <c r="E77" s="303"/>
      <c r="F77" s="304" t="s">
        <v>611</v>
      </c>
      <c r="G77" s="305"/>
      <c r="H77" s="303"/>
      <c r="I77" s="303"/>
      <c r="J77" s="303" t="s">
        <v>612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53</v>
      </c>
      <c r="D79" s="308"/>
      <c r="E79" s="308"/>
      <c r="F79" s="309" t="s">
        <v>613</v>
      </c>
      <c r="G79" s="310"/>
      <c r="H79" s="286" t="s">
        <v>614</v>
      </c>
      <c r="I79" s="286" t="s">
        <v>615</v>
      </c>
      <c r="J79" s="286">
        <v>20</v>
      </c>
      <c r="K79" s="300"/>
    </row>
    <row r="80" s="1" customFormat="1" ht="15" customHeight="1">
      <c r="B80" s="298"/>
      <c r="C80" s="286" t="s">
        <v>616</v>
      </c>
      <c r="D80" s="286"/>
      <c r="E80" s="286"/>
      <c r="F80" s="309" t="s">
        <v>613</v>
      </c>
      <c r="G80" s="310"/>
      <c r="H80" s="286" t="s">
        <v>617</v>
      </c>
      <c r="I80" s="286" t="s">
        <v>615</v>
      </c>
      <c r="J80" s="286">
        <v>120</v>
      </c>
      <c r="K80" s="300"/>
    </row>
    <row r="81" s="1" customFormat="1" ht="15" customHeight="1">
      <c r="B81" s="311"/>
      <c r="C81" s="286" t="s">
        <v>618</v>
      </c>
      <c r="D81" s="286"/>
      <c r="E81" s="286"/>
      <c r="F81" s="309" t="s">
        <v>619</v>
      </c>
      <c r="G81" s="310"/>
      <c r="H81" s="286" t="s">
        <v>620</v>
      </c>
      <c r="I81" s="286" t="s">
        <v>615</v>
      </c>
      <c r="J81" s="286">
        <v>50</v>
      </c>
      <c r="K81" s="300"/>
    </row>
    <row r="82" s="1" customFormat="1" ht="15" customHeight="1">
      <c r="B82" s="311"/>
      <c r="C82" s="286" t="s">
        <v>621</v>
      </c>
      <c r="D82" s="286"/>
      <c r="E82" s="286"/>
      <c r="F82" s="309" t="s">
        <v>613</v>
      </c>
      <c r="G82" s="310"/>
      <c r="H82" s="286" t="s">
        <v>622</v>
      </c>
      <c r="I82" s="286" t="s">
        <v>623</v>
      </c>
      <c r="J82" s="286"/>
      <c r="K82" s="300"/>
    </row>
    <row r="83" s="1" customFormat="1" ht="15" customHeight="1">
      <c r="B83" s="311"/>
      <c r="C83" s="312" t="s">
        <v>624</v>
      </c>
      <c r="D83" s="312"/>
      <c r="E83" s="312"/>
      <c r="F83" s="313" t="s">
        <v>619</v>
      </c>
      <c r="G83" s="312"/>
      <c r="H83" s="312" t="s">
        <v>625</v>
      </c>
      <c r="I83" s="312" t="s">
        <v>615</v>
      </c>
      <c r="J83" s="312">
        <v>15</v>
      </c>
      <c r="K83" s="300"/>
    </row>
    <row r="84" s="1" customFormat="1" ht="15" customHeight="1">
      <c r="B84" s="311"/>
      <c r="C84" s="312" t="s">
        <v>626</v>
      </c>
      <c r="D84" s="312"/>
      <c r="E84" s="312"/>
      <c r="F84" s="313" t="s">
        <v>619</v>
      </c>
      <c r="G84" s="312"/>
      <c r="H84" s="312" t="s">
        <v>627</v>
      </c>
      <c r="I84" s="312" t="s">
        <v>615</v>
      </c>
      <c r="J84" s="312">
        <v>15</v>
      </c>
      <c r="K84" s="300"/>
    </row>
    <row r="85" s="1" customFormat="1" ht="15" customHeight="1">
      <c r="B85" s="311"/>
      <c r="C85" s="312" t="s">
        <v>628</v>
      </c>
      <c r="D85" s="312"/>
      <c r="E85" s="312"/>
      <c r="F85" s="313" t="s">
        <v>619</v>
      </c>
      <c r="G85" s="312"/>
      <c r="H85" s="312" t="s">
        <v>629</v>
      </c>
      <c r="I85" s="312" t="s">
        <v>615</v>
      </c>
      <c r="J85" s="312">
        <v>20</v>
      </c>
      <c r="K85" s="300"/>
    </row>
    <row r="86" s="1" customFormat="1" ht="15" customHeight="1">
      <c r="B86" s="311"/>
      <c r="C86" s="312" t="s">
        <v>630</v>
      </c>
      <c r="D86" s="312"/>
      <c r="E86" s="312"/>
      <c r="F86" s="313" t="s">
        <v>619</v>
      </c>
      <c r="G86" s="312"/>
      <c r="H86" s="312" t="s">
        <v>631</v>
      </c>
      <c r="I86" s="312" t="s">
        <v>615</v>
      </c>
      <c r="J86" s="312">
        <v>20</v>
      </c>
      <c r="K86" s="300"/>
    </row>
    <row r="87" s="1" customFormat="1" ht="15" customHeight="1">
      <c r="B87" s="311"/>
      <c r="C87" s="286" t="s">
        <v>632</v>
      </c>
      <c r="D87" s="286"/>
      <c r="E87" s="286"/>
      <c r="F87" s="309" t="s">
        <v>619</v>
      </c>
      <c r="G87" s="310"/>
      <c r="H87" s="286" t="s">
        <v>633</v>
      </c>
      <c r="I87" s="286" t="s">
        <v>615</v>
      </c>
      <c r="J87" s="286">
        <v>50</v>
      </c>
      <c r="K87" s="300"/>
    </row>
    <row r="88" s="1" customFormat="1" ht="15" customHeight="1">
      <c r="B88" s="311"/>
      <c r="C88" s="286" t="s">
        <v>634</v>
      </c>
      <c r="D88" s="286"/>
      <c r="E88" s="286"/>
      <c r="F88" s="309" t="s">
        <v>619</v>
      </c>
      <c r="G88" s="310"/>
      <c r="H88" s="286" t="s">
        <v>635</v>
      </c>
      <c r="I88" s="286" t="s">
        <v>615</v>
      </c>
      <c r="J88" s="286">
        <v>20</v>
      </c>
      <c r="K88" s="300"/>
    </row>
    <row r="89" s="1" customFormat="1" ht="15" customHeight="1">
      <c r="B89" s="311"/>
      <c r="C89" s="286" t="s">
        <v>636</v>
      </c>
      <c r="D89" s="286"/>
      <c r="E89" s="286"/>
      <c r="F89" s="309" t="s">
        <v>619</v>
      </c>
      <c r="G89" s="310"/>
      <c r="H89" s="286" t="s">
        <v>637</v>
      </c>
      <c r="I89" s="286" t="s">
        <v>615</v>
      </c>
      <c r="J89" s="286">
        <v>20</v>
      </c>
      <c r="K89" s="300"/>
    </row>
    <row r="90" s="1" customFormat="1" ht="15" customHeight="1">
      <c r="B90" s="311"/>
      <c r="C90" s="286" t="s">
        <v>638</v>
      </c>
      <c r="D90" s="286"/>
      <c r="E90" s="286"/>
      <c r="F90" s="309" t="s">
        <v>619</v>
      </c>
      <c r="G90" s="310"/>
      <c r="H90" s="286" t="s">
        <v>639</v>
      </c>
      <c r="I90" s="286" t="s">
        <v>615</v>
      </c>
      <c r="J90" s="286">
        <v>50</v>
      </c>
      <c r="K90" s="300"/>
    </row>
    <row r="91" s="1" customFormat="1" ht="15" customHeight="1">
      <c r="B91" s="311"/>
      <c r="C91" s="286" t="s">
        <v>640</v>
      </c>
      <c r="D91" s="286"/>
      <c r="E91" s="286"/>
      <c r="F91" s="309" t="s">
        <v>619</v>
      </c>
      <c r="G91" s="310"/>
      <c r="H91" s="286" t="s">
        <v>640</v>
      </c>
      <c r="I91" s="286" t="s">
        <v>615</v>
      </c>
      <c r="J91" s="286">
        <v>50</v>
      </c>
      <c r="K91" s="300"/>
    </row>
    <row r="92" s="1" customFormat="1" ht="15" customHeight="1">
      <c r="B92" s="311"/>
      <c r="C92" s="286" t="s">
        <v>641</v>
      </c>
      <c r="D92" s="286"/>
      <c r="E92" s="286"/>
      <c r="F92" s="309" t="s">
        <v>619</v>
      </c>
      <c r="G92" s="310"/>
      <c r="H92" s="286" t="s">
        <v>642</v>
      </c>
      <c r="I92" s="286" t="s">
        <v>615</v>
      </c>
      <c r="J92" s="286">
        <v>255</v>
      </c>
      <c r="K92" s="300"/>
    </row>
    <row r="93" s="1" customFormat="1" ht="15" customHeight="1">
      <c r="B93" s="311"/>
      <c r="C93" s="286" t="s">
        <v>643</v>
      </c>
      <c r="D93" s="286"/>
      <c r="E93" s="286"/>
      <c r="F93" s="309" t="s">
        <v>613</v>
      </c>
      <c r="G93" s="310"/>
      <c r="H93" s="286" t="s">
        <v>644</v>
      </c>
      <c r="I93" s="286" t="s">
        <v>645</v>
      </c>
      <c r="J93" s="286"/>
      <c r="K93" s="300"/>
    </row>
    <row r="94" s="1" customFormat="1" ht="15" customHeight="1">
      <c r="B94" s="311"/>
      <c r="C94" s="286" t="s">
        <v>646</v>
      </c>
      <c r="D94" s="286"/>
      <c r="E94" s="286"/>
      <c r="F94" s="309" t="s">
        <v>613</v>
      </c>
      <c r="G94" s="310"/>
      <c r="H94" s="286" t="s">
        <v>647</v>
      </c>
      <c r="I94" s="286" t="s">
        <v>648</v>
      </c>
      <c r="J94" s="286"/>
      <c r="K94" s="300"/>
    </row>
    <row r="95" s="1" customFormat="1" ht="15" customHeight="1">
      <c r="B95" s="311"/>
      <c r="C95" s="286" t="s">
        <v>649</v>
      </c>
      <c r="D95" s="286"/>
      <c r="E95" s="286"/>
      <c r="F95" s="309" t="s">
        <v>613</v>
      </c>
      <c r="G95" s="310"/>
      <c r="H95" s="286" t="s">
        <v>649</v>
      </c>
      <c r="I95" s="286" t="s">
        <v>648</v>
      </c>
      <c r="J95" s="286"/>
      <c r="K95" s="300"/>
    </row>
    <row r="96" s="1" customFormat="1" ht="15" customHeight="1">
      <c r="B96" s="311"/>
      <c r="C96" s="286" t="s">
        <v>38</v>
      </c>
      <c r="D96" s="286"/>
      <c r="E96" s="286"/>
      <c r="F96" s="309" t="s">
        <v>613</v>
      </c>
      <c r="G96" s="310"/>
      <c r="H96" s="286" t="s">
        <v>650</v>
      </c>
      <c r="I96" s="286" t="s">
        <v>648</v>
      </c>
      <c r="J96" s="286"/>
      <c r="K96" s="300"/>
    </row>
    <row r="97" s="1" customFormat="1" ht="15" customHeight="1">
      <c r="B97" s="311"/>
      <c r="C97" s="286" t="s">
        <v>48</v>
      </c>
      <c r="D97" s="286"/>
      <c r="E97" s="286"/>
      <c r="F97" s="309" t="s">
        <v>613</v>
      </c>
      <c r="G97" s="310"/>
      <c r="H97" s="286" t="s">
        <v>651</v>
      </c>
      <c r="I97" s="286" t="s">
        <v>648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652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607</v>
      </c>
      <c r="D103" s="301"/>
      <c r="E103" s="301"/>
      <c r="F103" s="301" t="s">
        <v>608</v>
      </c>
      <c r="G103" s="302"/>
      <c r="H103" s="301" t="s">
        <v>54</v>
      </c>
      <c r="I103" s="301" t="s">
        <v>57</v>
      </c>
      <c r="J103" s="301" t="s">
        <v>609</v>
      </c>
      <c r="K103" s="300"/>
    </row>
    <row r="104" s="1" customFormat="1" ht="17.25" customHeight="1">
      <c r="B104" s="298"/>
      <c r="C104" s="303" t="s">
        <v>610</v>
      </c>
      <c r="D104" s="303"/>
      <c r="E104" s="303"/>
      <c r="F104" s="304" t="s">
        <v>611</v>
      </c>
      <c r="G104" s="305"/>
      <c r="H104" s="303"/>
      <c r="I104" s="303"/>
      <c r="J104" s="303" t="s">
        <v>612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53</v>
      </c>
      <c r="D106" s="308"/>
      <c r="E106" s="308"/>
      <c r="F106" s="309" t="s">
        <v>613</v>
      </c>
      <c r="G106" s="286"/>
      <c r="H106" s="286" t="s">
        <v>653</v>
      </c>
      <c r="I106" s="286" t="s">
        <v>615</v>
      </c>
      <c r="J106" s="286">
        <v>20</v>
      </c>
      <c r="K106" s="300"/>
    </row>
    <row r="107" s="1" customFormat="1" ht="15" customHeight="1">
      <c r="B107" s="298"/>
      <c r="C107" s="286" t="s">
        <v>616</v>
      </c>
      <c r="D107" s="286"/>
      <c r="E107" s="286"/>
      <c r="F107" s="309" t="s">
        <v>613</v>
      </c>
      <c r="G107" s="286"/>
      <c r="H107" s="286" t="s">
        <v>653</v>
      </c>
      <c r="I107" s="286" t="s">
        <v>615</v>
      </c>
      <c r="J107" s="286">
        <v>120</v>
      </c>
      <c r="K107" s="300"/>
    </row>
    <row r="108" s="1" customFormat="1" ht="15" customHeight="1">
      <c r="B108" s="311"/>
      <c r="C108" s="286" t="s">
        <v>618</v>
      </c>
      <c r="D108" s="286"/>
      <c r="E108" s="286"/>
      <c r="F108" s="309" t="s">
        <v>619</v>
      </c>
      <c r="G108" s="286"/>
      <c r="H108" s="286" t="s">
        <v>653</v>
      </c>
      <c r="I108" s="286" t="s">
        <v>615</v>
      </c>
      <c r="J108" s="286">
        <v>50</v>
      </c>
      <c r="K108" s="300"/>
    </row>
    <row r="109" s="1" customFormat="1" ht="15" customHeight="1">
      <c r="B109" s="311"/>
      <c r="C109" s="286" t="s">
        <v>621</v>
      </c>
      <c r="D109" s="286"/>
      <c r="E109" s="286"/>
      <c r="F109" s="309" t="s">
        <v>613</v>
      </c>
      <c r="G109" s="286"/>
      <c r="H109" s="286" t="s">
        <v>653</v>
      </c>
      <c r="I109" s="286" t="s">
        <v>623</v>
      </c>
      <c r="J109" s="286"/>
      <c r="K109" s="300"/>
    </row>
    <row r="110" s="1" customFormat="1" ht="15" customHeight="1">
      <c r="B110" s="311"/>
      <c r="C110" s="286" t="s">
        <v>632</v>
      </c>
      <c r="D110" s="286"/>
      <c r="E110" s="286"/>
      <c r="F110" s="309" t="s">
        <v>619</v>
      </c>
      <c r="G110" s="286"/>
      <c r="H110" s="286" t="s">
        <v>653</v>
      </c>
      <c r="I110" s="286" t="s">
        <v>615</v>
      </c>
      <c r="J110" s="286">
        <v>50</v>
      </c>
      <c r="K110" s="300"/>
    </row>
    <row r="111" s="1" customFormat="1" ht="15" customHeight="1">
      <c r="B111" s="311"/>
      <c r="C111" s="286" t="s">
        <v>640</v>
      </c>
      <c r="D111" s="286"/>
      <c r="E111" s="286"/>
      <c r="F111" s="309" t="s">
        <v>619</v>
      </c>
      <c r="G111" s="286"/>
      <c r="H111" s="286" t="s">
        <v>653</v>
      </c>
      <c r="I111" s="286" t="s">
        <v>615</v>
      </c>
      <c r="J111" s="286">
        <v>50</v>
      </c>
      <c r="K111" s="300"/>
    </row>
    <row r="112" s="1" customFormat="1" ht="15" customHeight="1">
      <c r="B112" s="311"/>
      <c r="C112" s="286" t="s">
        <v>638</v>
      </c>
      <c r="D112" s="286"/>
      <c r="E112" s="286"/>
      <c r="F112" s="309" t="s">
        <v>619</v>
      </c>
      <c r="G112" s="286"/>
      <c r="H112" s="286" t="s">
        <v>653</v>
      </c>
      <c r="I112" s="286" t="s">
        <v>615</v>
      </c>
      <c r="J112" s="286">
        <v>50</v>
      </c>
      <c r="K112" s="300"/>
    </row>
    <row r="113" s="1" customFormat="1" ht="15" customHeight="1">
      <c r="B113" s="311"/>
      <c r="C113" s="286" t="s">
        <v>53</v>
      </c>
      <c r="D113" s="286"/>
      <c r="E113" s="286"/>
      <c r="F113" s="309" t="s">
        <v>613</v>
      </c>
      <c r="G113" s="286"/>
      <c r="H113" s="286" t="s">
        <v>654</v>
      </c>
      <c r="I113" s="286" t="s">
        <v>615</v>
      </c>
      <c r="J113" s="286">
        <v>20</v>
      </c>
      <c r="K113" s="300"/>
    </row>
    <row r="114" s="1" customFormat="1" ht="15" customHeight="1">
      <c r="B114" s="311"/>
      <c r="C114" s="286" t="s">
        <v>655</v>
      </c>
      <c r="D114" s="286"/>
      <c r="E114" s="286"/>
      <c r="F114" s="309" t="s">
        <v>613</v>
      </c>
      <c r="G114" s="286"/>
      <c r="H114" s="286" t="s">
        <v>656</v>
      </c>
      <c r="I114" s="286" t="s">
        <v>615</v>
      </c>
      <c r="J114" s="286">
        <v>120</v>
      </c>
      <c r="K114" s="300"/>
    </row>
    <row r="115" s="1" customFormat="1" ht="15" customHeight="1">
      <c r="B115" s="311"/>
      <c r="C115" s="286" t="s">
        <v>38</v>
      </c>
      <c r="D115" s="286"/>
      <c r="E115" s="286"/>
      <c r="F115" s="309" t="s">
        <v>613</v>
      </c>
      <c r="G115" s="286"/>
      <c r="H115" s="286" t="s">
        <v>657</v>
      </c>
      <c r="I115" s="286" t="s">
        <v>648</v>
      </c>
      <c r="J115" s="286"/>
      <c r="K115" s="300"/>
    </row>
    <row r="116" s="1" customFormat="1" ht="15" customHeight="1">
      <c r="B116" s="311"/>
      <c r="C116" s="286" t="s">
        <v>48</v>
      </c>
      <c r="D116" s="286"/>
      <c r="E116" s="286"/>
      <c r="F116" s="309" t="s">
        <v>613</v>
      </c>
      <c r="G116" s="286"/>
      <c r="H116" s="286" t="s">
        <v>658</v>
      </c>
      <c r="I116" s="286" t="s">
        <v>648</v>
      </c>
      <c r="J116" s="286"/>
      <c r="K116" s="300"/>
    </row>
    <row r="117" s="1" customFormat="1" ht="15" customHeight="1">
      <c r="B117" s="311"/>
      <c r="C117" s="286" t="s">
        <v>57</v>
      </c>
      <c r="D117" s="286"/>
      <c r="E117" s="286"/>
      <c r="F117" s="309" t="s">
        <v>613</v>
      </c>
      <c r="G117" s="286"/>
      <c r="H117" s="286" t="s">
        <v>659</v>
      </c>
      <c r="I117" s="286" t="s">
        <v>660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661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607</v>
      </c>
      <c r="D123" s="301"/>
      <c r="E123" s="301"/>
      <c r="F123" s="301" t="s">
        <v>608</v>
      </c>
      <c r="G123" s="302"/>
      <c r="H123" s="301" t="s">
        <v>54</v>
      </c>
      <c r="I123" s="301" t="s">
        <v>57</v>
      </c>
      <c r="J123" s="301" t="s">
        <v>609</v>
      </c>
      <c r="K123" s="330"/>
    </row>
    <row r="124" s="1" customFormat="1" ht="17.25" customHeight="1">
      <c r="B124" s="329"/>
      <c r="C124" s="303" t="s">
        <v>610</v>
      </c>
      <c r="D124" s="303"/>
      <c r="E124" s="303"/>
      <c r="F124" s="304" t="s">
        <v>611</v>
      </c>
      <c r="G124" s="305"/>
      <c r="H124" s="303"/>
      <c r="I124" s="303"/>
      <c r="J124" s="303" t="s">
        <v>612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616</v>
      </c>
      <c r="D126" s="308"/>
      <c r="E126" s="308"/>
      <c r="F126" s="309" t="s">
        <v>613</v>
      </c>
      <c r="G126" s="286"/>
      <c r="H126" s="286" t="s">
        <v>653</v>
      </c>
      <c r="I126" s="286" t="s">
        <v>615</v>
      </c>
      <c r="J126" s="286">
        <v>120</v>
      </c>
      <c r="K126" s="334"/>
    </row>
    <row r="127" s="1" customFormat="1" ht="15" customHeight="1">
      <c r="B127" s="331"/>
      <c r="C127" s="286" t="s">
        <v>662</v>
      </c>
      <c r="D127" s="286"/>
      <c r="E127" s="286"/>
      <c r="F127" s="309" t="s">
        <v>613</v>
      </c>
      <c r="G127" s="286"/>
      <c r="H127" s="286" t="s">
        <v>663</v>
      </c>
      <c r="I127" s="286" t="s">
        <v>615</v>
      </c>
      <c r="J127" s="286" t="s">
        <v>664</v>
      </c>
      <c r="K127" s="334"/>
    </row>
    <row r="128" s="1" customFormat="1" ht="15" customHeight="1">
      <c r="B128" s="331"/>
      <c r="C128" s="286" t="s">
        <v>561</v>
      </c>
      <c r="D128" s="286"/>
      <c r="E128" s="286"/>
      <c r="F128" s="309" t="s">
        <v>613</v>
      </c>
      <c r="G128" s="286"/>
      <c r="H128" s="286" t="s">
        <v>665</v>
      </c>
      <c r="I128" s="286" t="s">
        <v>615</v>
      </c>
      <c r="J128" s="286" t="s">
        <v>664</v>
      </c>
      <c r="K128" s="334"/>
    </row>
    <row r="129" s="1" customFormat="1" ht="15" customHeight="1">
      <c r="B129" s="331"/>
      <c r="C129" s="286" t="s">
        <v>624</v>
      </c>
      <c r="D129" s="286"/>
      <c r="E129" s="286"/>
      <c r="F129" s="309" t="s">
        <v>619</v>
      </c>
      <c r="G129" s="286"/>
      <c r="H129" s="286" t="s">
        <v>625</v>
      </c>
      <c r="I129" s="286" t="s">
        <v>615</v>
      </c>
      <c r="J129" s="286">
        <v>15</v>
      </c>
      <c r="K129" s="334"/>
    </row>
    <row r="130" s="1" customFormat="1" ht="15" customHeight="1">
      <c r="B130" s="331"/>
      <c r="C130" s="312" t="s">
        <v>626</v>
      </c>
      <c r="D130" s="312"/>
      <c r="E130" s="312"/>
      <c r="F130" s="313" t="s">
        <v>619</v>
      </c>
      <c r="G130" s="312"/>
      <c r="H130" s="312" t="s">
        <v>627</v>
      </c>
      <c r="I130" s="312" t="s">
        <v>615</v>
      </c>
      <c r="J130" s="312">
        <v>15</v>
      </c>
      <c r="K130" s="334"/>
    </row>
    <row r="131" s="1" customFormat="1" ht="15" customHeight="1">
      <c r="B131" s="331"/>
      <c r="C131" s="312" t="s">
        <v>628</v>
      </c>
      <c r="D131" s="312"/>
      <c r="E131" s="312"/>
      <c r="F131" s="313" t="s">
        <v>619</v>
      </c>
      <c r="G131" s="312"/>
      <c r="H131" s="312" t="s">
        <v>629</v>
      </c>
      <c r="I131" s="312" t="s">
        <v>615</v>
      </c>
      <c r="J131" s="312">
        <v>20</v>
      </c>
      <c r="K131" s="334"/>
    </row>
    <row r="132" s="1" customFormat="1" ht="15" customHeight="1">
      <c r="B132" s="331"/>
      <c r="C132" s="312" t="s">
        <v>630</v>
      </c>
      <c r="D132" s="312"/>
      <c r="E132" s="312"/>
      <c r="F132" s="313" t="s">
        <v>619</v>
      </c>
      <c r="G132" s="312"/>
      <c r="H132" s="312" t="s">
        <v>631</v>
      </c>
      <c r="I132" s="312" t="s">
        <v>615</v>
      </c>
      <c r="J132" s="312">
        <v>20</v>
      </c>
      <c r="K132" s="334"/>
    </row>
    <row r="133" s="1" customFormat="1" ht="15" customHeight="1">
      <c r="B133" s="331"/>
      <c r="C133" s="286" t="s">
        <v>618</v>
      </c>
      <c r="D133" s="286"/>
      <c r="E133" s="286"/>
      <c r="F133" s="309" t="s">
        <v>619</v>
      </c>
      <c r="G133" s="286"/>
      <c r="H133" s="286" t="s">
        <v>653</v>
      </c>
      <c r="I133" s="286" t="s">
        <v>615</v>
      </c>
      <c r="J133" s="286">
        <v>50</v>
      </c>
      <c r="K133" s="334"/>
    </row>
    <row r="134" s="1" customFormat="1" ht="15" customHeight="1">
      <c r="B134" s="331"/>
      <c r="C134" s="286" t="s">
        <v>632</v>
      </c>
      <c r="D134" s="286"/>
      <c r="E134" s="286"/>
      <c r="F134" s="309" t="s">
        <v>619</v>
      </c>
      <c r="G134" s="286"/>
      <c r="H134" s="286" t="s">
        <v>653</v>
      </c>
      <c r="I134" s="286" t="s">
        <v>615</v>
      </c>
      <c r="J134" s="286">
        <v>50</v>
      </c>
      <c r="K134" s="334"/>
    </row>
    <row r="135" s="1" customFormat="1" ht="15" customHeight="1">
      <c r="B135" s="331"/>
      <c r="C135" s="286" t="s">
        <v>638</v>
      </c>
      <c r="D135" s="286"/>
      <c r="E135" s="286"/>
      <c r="F135" s="309" t="s">
        <v>619</v>
      </c>
      <c r="G135" s="286"/>
      <c r="H135" s="286" t="s">
        <v>653</v>
      </c>
      <c r="I135" s="286" t="s">
        <v>615</v>
      </c>
      <c r="J135" s="286">
        <v>50</v>
      </c>
      <c r="K135" s="334"/>
    </row>
    <row r="136" s="1" customFormat="1" ht="15" customHeight="1">
      <c r="B136" s="331"/>
      <c r="C136" s="286" t="s">
        <v>640</v>
      </c>
      <c r="D136" s="286"/>
      <c r="E136" s="286"/>
      <c r="F136" s="309" t="s">
        <v>619</v>
      </c>
      <c r="G136" s="286"/>
      <c r="H136" s="286" t="s">
        <v>653</v>
      </c>
      <c r="I136" s="286" t="s">
        <v>615</v>
      </c>
      <c r="J136" s="286">
        <v>50</v>
      </c>
      <c r="K136" s="334"/>
    </row>
    <row r="137" s="1" customFormat="1" ht="15" customHeight="1">
      <c r="B137" s="331"/>
      <c r="C137" s="286" t="s">
        <v>641</v>
      </c>
      <c r="D137" s="286"/>
      <c r="E137" s="286"/>
      <c r="F137" s="309" t="s">
        <v>619</v>
      </c>
      <c r="G137" s="286"/>
      <c r="H137" s="286" t="s">
        <v>666</v>
      </c>
      <c r="I137" s="286" t="s">
        <v>615</v>
      </c>
      <c r="J137" s="286">
        <v>255</v>
      </c>
      <c r="K137" s="334"/>
    </row>
    <row r="138" s="1" customFormat="1" ht="15" customHeight="1">
      <c r="B138" s="331"/>
      <c r="C138" s="286" t="s">
        <v>643</v>
      </c>
      <c r="D138" s="286"/>
      <c r="E138" s="286"/>
      <c r="F138" s="309" t="s">
        <v>613</v>
      </c>
      <c r="G138" s="286"/>
      <c r="H138" s="286" t="s">
        <v>667</v>
      </c>
      <c r="I138" s="286" t="s">
        <v>645</v>
      </c>
      <c r="J138" s="286"/>
      <c r="K138" s="334"/>
    </row>
    <row r="139" s="1" customFormat="1" ht="15" customHeight="1">
      <c r="B139" s="331"/>
      <c r="C139" s="286" t="s">
        <v>646</v>
      </c>
      <c r="D139" s="286"/>
      <c r="E139" s="286"/>
      <c r="F139" s="309" t="s">
        <v>613</v>
      </c>
      <c r="G139" s="286"/>
      <c r="H139" s="286" t="s">
        <v>668</v>
      </c>
      <c r="I139" s="286" t="s">
        <v>648</v>
      </c>
      <c r="J139" s="286"/>
      <c r="K139" s="334"/>
    </row>
    <row r="140" s="1" customFormat="1" ht="15" customHeight="1">
      <c r="B140" s="331"/>
      <c r="C140" s="286" t="s">
        <v>649</v>
      </c>
      <c r="D140" s="286"/>
      <c r="E140" s="286"/>
      <c r="F140" s="309" t="s">
        <v>613</v>
      </c>
      <c r="G140" s="286"/>
      <c r="H140" s="286" t="s">
        <v>649</v>
      </c>
      <c r="I140" s="286" t="s">
        <v>648</v>
      </c>
      <c r="J140" s="286"/>
      <c r="K140" s="334"/>
    </row>
    <row r="141" s="1" customFormat="1" ht="15" customHeight="1">
      <c r="B141" s="331"/>
      <c r="C141" s="286" t="s">
        <v>38</v>
      </c>
      <c r="D141" s="286"/>
      <c r="E141" s="286"/>
      <c r="F141" s="309" t="s">
        <v>613</v>
      </c>
      <c r="G141" s="286"/>
      <c r="H141" s="286" t="s">
        <v>669</v>
      </c>
      <c r="I141" s="286" t="s">
        <v>648</v>
      </c>
      <c r="J141" s="286"/>
      <c r="K141" s="334"/>
    </row>
    <row r="142" s="1" customFormat="1" ht="15" customHeight="1">
      <c r="B142" s="331"/>
      <c r="C142" s="286" t="s">
        <v>670</v>
      </c>
      <c r="D142" s="286"/>
      <c r="E142" s="286"/>
      <c r="F142" s="309" t="s">
        <v>613</v>
      </c>
      <c r="G142" s="286"/>
      <c r="H142" s="286" t="s">
        <v>671</v>
      </c>
      <c r="I142" s="286" t="s">
        <v>648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672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607</v>
      </c>
      <c r="D148" s="301"/>
      <c r="E148" s="301"/>
      <c r="F148" s="301" t="s">
        <v>608</v>
      </c>
      <c r="G148" s="302"/>
      <c r="H148" s="301" t="s">
        <v>54</v>
      </c>
      <c r="I148" s="301" t="s">
        <v>57</v>
      </c>
      <c r="J148" s="301" t="s">
        <v>609</v>
      </c>
      <c r="K148" s="300"/>
    </row>
    <row r="149" s="1" customFormat="1" ht="17.25" customHeight="1">
      <c r="B149" s="298"/>
      <c r="C149" s="303" t="s">
        <v>610</v>
      </c>
      <c r="D149" s="303"/>
      <c r="E149" s="303"/>
      <c r="F149" s="304" t="s">
        <v>611</v>
      </c>
      <c r="G149" s="305"/>
      <c r="H149" s="303"/>
      <c r="I149" s="303"/>
      <c r="J149" s="303" t="s">
        <v>612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616</v>
      </c>
      <c r="D151" s="286"/>
      <c r="E151" s="286"/>
      <c r="F151" s="339" t="s">
        <v>613</v>
      </c>
      <c r="G151" s="286"/>
      <c r="H151" s="338" t="s">
        <v>653</v>
      </c>
      <c r="I151" s="338" t="s">
        <v>615</v>
      </c>
      <c r="J151" s="338">
        <v>120</v>
      </c>
      <c r="K151" s="334"/>
    </row>
    <row r="152" s="1" customFormat="1" ht="15" customHeight="1">
      <c r="B152" s="311"/>
      <c r="C152" s="338" t="s">
        <v>662</v>
      </c>
      <c r="D152" s="286"/>
      <c r="E152" s="286"/>
      <c r="F152" s="339" t="s">
        <v>613</v>
      </c>
      <c r="G152" s="286"/>
      <c r="H152" s="338" t="s">
        <v>673</v>
      </c>
      <c r="I152" s="338" t="s">
        <v>615</v>
      </c>
      <c r="J152" s="338" t="s">
        <v>664</v>
      </c>
      <c r="K152" s="334"/>
    </row>
    <row r="153" s="1" customFormat="1" ht="15" customHeight="1">
      <c r="B153" s="311"/>
      <c r="C153" s="338" t="s">
        <v>561</v>
      </c>
      <c r="D153" s="286"/>
      <c r="E153" s="286"/>
      <c r="F153" s="339" t="s">
        <v>613</v>
      </c>
      <c r="G153" s="286"/>
      <c r="H153" s="338" t="s">
        <v>674</v>
      </c>
      <c r="I153" s="338" t="s">
        <v>615</v>
      </c>
      <c r="J153" s="338" t="s">
        <v>664</v>
      </c>
      <c r="K153" s="334"/>
    </row>
    <row r="154" s="1" customFormat="1" ht="15" customHeight="1">
      <c r="B154" s="311"/>
      <c r="C154" s="338" t="s">
        <v>618</v>
      </c>
      <c r="D154" s="286"/>
      <c r="E154" s="286"/>
      <c r="F154" s="339" t="s">
        <v>619</v>
      </c>
      <c r="G154" s="286"/>
      <c r="H154" s="338" t="s">
        <v>653</v>
      </c>
      <c r="I154" s="338" t="s">
        <v>615</v>
      </c>
      <c r="J154" s="338">
        <v>50</v>
      </c>
      <c r="K154" s="334"/>
    </row>
    <row r="155" s="1" customFormat="1" ht="15" customHeight="1">
      <c r="B155" s="311"/>
      <c r="C155" s="338" t="s">
        <v>621</v>
      </c>
      <c r="D155" s="286"/>
      <c r="E155" s="286"/>
      <c r="F155" s="339" t="s">
        <v>613</v>
      </c>
      <c r="G155" s="286"/>
      <c r="H155" s="338" t="s">
        <v>653</v>
      </c>
      <c r="I155" s="338" t="s">
        <v>623</v>
      </c>
      <c r="J155" s="338"/>
      <c r="K155" s="334"/>
    </row>
    <row r="156" s="1" customFormat="1" ht="15" customHeight="1">
      <c r="B156" s="311"/>
      <c r="C156" s="338" t="s">
        <v>632</v>
      </c>
      <c r="D156" s="286"/>
      <c r="E156" s="286"/>
      <c r="F156" s="339" t="s">
        <v>619</v>
      </c>
      <c r="G156" s="286"/>
      <c r="H156" s="338" t="s">
        <v>653</v>
      </c>
      <c r="I156" s="338" t="s">
        <v>615</v>
      </c>
      <c r="J156" s="338">
        <v>50</v>
      </c>
      <c r="K156" s="334"/>
    </row>
    <row r="157" s="1" customFormat="1" ht="15" customHeight="1">
      <c r="B157" s="311"/>
      <c r="C157" s="338" t="s">
        <v>640</v>
      </c>
      <c r="D157" s="286"/>
      <c r="E157" s="286"/>
      <c r="F157" s="339" t="s">
        <v>619</v>
      </c>
      <c r="G157" s="286"/>
      <c r="H157" s="338" t="s">
        <v>653</v>
      </c>
      <c r="I157" s="338" t="s">
        <v>615</v>
      </c>
      <c r="J157" s="338">
        <v>50</v>
      </c>
      <c r="K157" s="334"/>
    </row>
    <row r="158" s="1" customFormat="1" ht="15" customHeight="1">
      <c r="B158" s="311"/>
      <c r="C158" s="338" t="s">
        <v>638</v>
      </c>
      <c r="D158" s="286"/>
      <c r="E158" s="286"/>
      <c r="F158" s="339" t="s">
        <v>619</v>
      </c>
      <c r="G158" s="286"/>
      <c r="H158" s="338" t="s">
        <v>653</v>
      </c>
      <c r="I158" s="338" t="s">
        <v>615</v>
      </c>
      <c r="J158" s="338">
        <v>50</v>
      </c>
      <c r="K158" s="334"/>
    </row>
    <row r="159" s="1" customFormat="1" ht="15" customHeight="1">
      <c r="B159" s="311"/>
      <c r="C159" s="338" t="s">
        <v>90</v>
      </c>
      <c r="D159" s="286"/>
      <c r="E159" s="286"/>
      <c r="F159" s="339" t="s">
        <v>613</v>
      </c>
      <c r="G159" s="286"/>
      <c r="H159" s="338" t="s">
        <v>675</v>
      </c>
      <c r="I159" s="338" t="s">
        <v>615</v>
      </c>
      <c r="J159" s="338" t="s">
        <v>676</v>
      </c>
      <c r="K159" s="334"/>
    </row>
    <row r="160" s="1" customFormat="1" ht="15" customHeight="1">
      <c r="B160" s="311"/>
      <c r="C160" s="338" t="s">
        <v>677</v>
      </c>
      <c r="D160" s="286"/>
      <c r="E160" s="286"/>
      <c r="F160" s="339" t="s">
        <v>613</v>
      </c>
      <c r="G160" s="286"/>
      <c r="H160" s="338" t="s">
        <v>678</v>
      </c>
      <c r="I160" s="338" t="s">
        <v>648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679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607</v>
      </c>
      <c r="D166" s="301"/>
      <c r="E166" s="301"/>
      <c r="F166" s="301" t="s">
        <v>608</v>
      </c>
      <c r="G166" s="343"/>
      <c r="H166" s="344" t="s">
        <v>54</v>
      </c>
      <c r="I166" s="344" t="s">
        <v>57</v>
      </c>
      <c r="J166" s="301" t="s">
        <v>609</v>
      </c>
      <c r="K166" s="278"/>
    </row>
    <row r="167" s="1" customFormat="1" ht="17.25" customHeight="1">
      <c r="B167" s="279"/>
      <c r="C167" s="303" t="s">
        <v>610</v>
      </c>
      <c r="D167" s="303"/>
      <c r="E167" s="303"/>
      <c r="F167" s="304" t="s">
        <v>611</v>
      </c>
      <c r="G167" s="345"/>
      <c r="H167" s="346"/>
      <c r="I167" s="346"/>
      <c r="J167" s="303" t="s">
        <v>612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616</v>
      </c>
      <c r="D169" s="286"/>
      <c r="E169" s="286"/>
      <c r="F169" s="309" t="s">
        <v>613</v>
      </c>
      <c r="G169" s="286"/>
      <c r="H169" s="286" t="s">
        <v>653</v>
      </c>
      <c r="I169" s="286" t="s">
        <v>615</v>
      </c>
      <c r="J169" s="286">
        <v>120</v>
      </c>
      <c r="K169" s="334"/>
    </row>
    <row r="170" s="1" customFormat="1" ht="15" customHeight="1">
      <c r="B170" s="311"/>
      <c r="C170" s="286" t="s">
        <v>662</v>
      </c>
      <c r="D170" s="286"/>
      <c r="E170" s="286"/>
      <c r="F170" s="309" t="s">
        <v>613</v>
      </c>
      <c r="G170" s="286"/>
      <c r="H170" s="286" t="s">
        <v>663</v>
      </c>
      <c r="I170" s="286" t="s">
        <v>615</v>
      </c>
      <c r="J170" s="286" t="s">
        <v>664</v>
      </c>
      <c r="K170" s="334"/>
    </row>
    <row r="171" s="1" customFormat="1" ht="15" customHeight="1">
      <c r="B171" s="311"/>
      <c r="C171" s="286" t="s">
        <v>561</v>
      </c>
      <c r="D171" s="286"/>
      <c r="E171" s="286"/>
      <c r="F171" s="309" t="s">
        <v>613</v>
      </c>
      <c r="G171" s="286"/>
      <c r="H171" s="286" t="s">
        <v>680</v>
      </c>
      <c r="I171" s="286" t="s">
        <v>615</v>
      </c>
      <c r="J171" s="286" t="s">
        <v>664</v>
      </c>
      <c r="K171" s="334"/>
    </row>
    <row r="172" s="1" customFormat="1" ht="15" customHeight="1">
      <c r="B172" s="311"/>
      <c r="C172" s="286" t="s">
        <v>618</v>
      </c>
      <c r="D172" s="286"/>
      <c r="E172" s="286"/>
      <c r="F172" s="309" t="s">
        <v>619</v>
      </c>
      <c r="G172" s="286"/>
      <c r="H172" s="286" t="s">
        <v>680</v>
      </c>
      <c r="I172" s="286" t="s">
        <v>615</v>
      </c>
      <c r="J172" s="286">
        <v>50</v>
      </c>
      <c r="K172" s="334"/>
    </row>
    <row r="173" s="1" customFormat="1" ht="15" customHeight="1">
      <c r="B173" s="311"/>
      <c r="C173" s="286" t="s">
        <v>621</v>
      </c>
      <c r="D173" s="286"/>
      <c r="E173" s="286"/>
      <c r="F173" s="309" t="s">
        <v>613</v>
      </c>
      <c r="G173" s="286"/>
      <c r="H173" s="286" t="s">
        <v>680</v>
      </c>
      <c r="I173" s="286" t="s">
        <v>623</v>
      </c>
      <c r="J173" s="286"/>
      <c r="K173" s="334"/>
    </row>
    <row r="174" s="1" customFormat="1" ht="15" customHeight="1">
      <c r="B174" s="311"/>
      <c r="C174" s="286" t="s">
        <v>632</v>
      </c>
      <c r="D174" s="286"/>
      <c r="E174" s="286"/>
      <c r="F174" s="309" t="s">
        <v>619</v>
      </c>
      <c r="G174" s="286"/>
      <c r="H174" s="286" t="s">
        <v>680</v>
      </c>
      <c r="I174" s="286" t="s">
        <v>615</v>
      </c>
      <c r="J174" s="286">
        <v>50</v>
      </c>
      <c r="K174" s="334"/>
    </row>
    <row r="175" s="1" customFormat="1" ht="15" customHeight="1">
      <c r="B175" s="311"/>
      <c r="C175" s="286" t="s">
        <v>640</v>
      </c>
      <c r="D175" s="286"/>
      <c r="E175" s="286"/>
      <c r="F175" s="309" t="s">
        <v>619</v>
      </c>
      <c r="G175" s="286"/>
      <c r="H175" s="286" t="s">
        <v>680</v>
      </c>
      <c r="I175" s="286" t="s">
        <v>615</v>
      </c>
      <c r="J175" s="286">
        <v>50</v>
      </c>
      <c r="K175" s="334"/>
    </row>
    <row r="176" s="1" customFormat="1" ht="15" customHeight="1">
      <c r="B176" s="311"/>
      <c r="C176" s="286" t="s">
        <v>638</v>
      </c>
      <c r="D176" s="286"/>
      <c r="E176" s="286"/>
      <c r="F176" s="309" t="s">
        <v>619</v>
      </c>
      <c r="G176" s="286"/>
      <c r="H176" s="286" t="s">
        <v>680</v>
      </c>
      <c r="I176" s="286" t="s">
        <v>615</v>
      </c>
      <c r="J176" s="286">
        <v>50</v>
      </c>
      <c r="K176" s="334"/>
    </row>
    <row r="177" s="1" customFormat="1" ht="15" customHeight="1">
      <c r="B177" s="311"/>
      <c r="C177" s="286" t="s">
        <v>110</v>
      </c>
      <c r="D177" s="286"/>
      <c r="E177" s="286"/>
      <c r="F177" s="309" t="s">
        <v>613</v>
      </c>
      <c r="G177" s="286"/>
      <c r="H177" s="286" t="s">
        <v>681</v>
      </c>
      <c r="I177" s="286" t="s">
        <v>682</v>
      </c>
      <c r="J177" s="286"/>
      <c r="K177" s="334"/>
    </row>
    <row r="178" s="1" customFormat="1" ht="15" customHeight="1">
      <c r="B178" s="311"/>
      <c r="C178" s="286" t="s">
        <v>57</v>
      </c>
      <c r="D178" s="286"/>
      <c r="E178" s="286"/>
      <c r="F178" s="309" t="s">
        <v>613</v>
      </c>
      <c r="G178" s="286"/>
      <c r="H178" s="286" t="s">
        <v>683</v>
      </c>
      <c r="I178" s="286" t="s">
        <v>684</v>
      </c>
      <c r="J178" s="286">
        <v>1</v>
      </c>
      <c r="K178" s="334"/>
    </row>
    <row r="179" s="1" customFormat="1" ht="15" customHeight="1">
      <c r="B179" s="311"/>
      <c r="C179" s="286" t="s">
        <v>53</v>
      </c>
      <c r="D179" s="286"/>
      <c r="E179" s="286"/>
      <c r="F179" s="309" t="s">
        <v>613</v>
      </c>
      <c r="G179" s="286"/>
      <c r="H179" s="286" t="s">
        <v>685</v>
      </c>
      <c r="I179" s="286" t="s">
        <v>615</v>
      </c>
      <c r="J179" s="286">
        <v>20</v>
      </c>
      <c r="K179" s="334"/>
    </row>
    <row r="180" s="1" customFormat="1" ht="15" customHeight="1">
      <c r="B180" s="311"/>
      <c r="C180" s="286" t="s">
        <v>54</v>
      </c>
      <c r="D180" s="286"/>
      <c r="E180" s="286"/>
      <c r="F180" s="309" t="s">
        <v>613</v>
      </c>
      <c r="G180" s="286"/>
      <c r="H180" s="286" t="s">
        <v>686</v>
      </c>
      <c r="I180" s="286" t="s">
        <v>615</v>
      </c>
      <c r="J180" s="286">
        <v>255</v>
      </c>
      <c r="K180" s="334"/>
    </row>
    <row r="181" s="1" customFormat="1" ht="15" customHeight="1">
      <c r="B181" s="311"/>
      <c r="C181" s="286" t="s">
        <v>111</v>
      </c>
      <c r="D181" s="286"/>
      <c r="E181" s="286"/>
      <c r="F181" s="309" t="s">
        <v>613</v>
      </c>
      <c r="G181" s="286"/>
      <c r="H181" s="286" t="s">
        <v>577</v>
      </c>
      <c r="I181" s="286" t="s">
        <v>615</v>
      </c>
      <c r="J181" s="286">
        <v>10</v>
      </c>
      <c r="K181" s="334"/>
    </row>
    <row r="182" s="1" customFormat="1" ht="15" customHeight="1">
      <c r="B182" s="311"/>
      <c r="C182" s="286" t="s">
        <v>112</v>
      </c>
      <c r="D182" s="286"/>
      <c r="E182" s="286"/>
      <c r="F182" s="309" t="s">
        <v>613</v>
      </c>
      <c r="G182" s="286"/>
      <c r="H182" s="286" t="s">
        <v>687</v>
      </c>
      <c r="I182" s="286" t="s">
        <v>648</v>
      </c>
      <c r="J182" s="286"/>
      <c r="K182" s="334"/>
    </row>
    <row r="183" s="1" customFormat="1" ht="15" customHeight="1">
      <c r="B183" s="311"/>
      <c r="C183" s="286" t="s">
        <v>688</v>
      </c>
      <c r="D183" s="286"/>
      <c r="E183" s="286"/>
      <c r="F183" s="309" t="s">
        <v>613</v>
      </c>
      <c r="G183" s="286"/>
      <c r="H183" s="286" t="s">
        <v>689</v>
      </c>
      <c r="I183" s="286" t="s">
        <v>648</v>
      </c>
      <c r="J183" s="286"/>
      <c r="K183" s="334"/>
    </row>
    <row r="184" s="1" customFormat="1" ht="15" customHeight="1">
      <c r="B184" s="311"/>
      <c r="C184" s="286" t="s">
        <v>677</v>
      </c>
      <c r="D184" s="286"/>
      <c r="E184" s="286"/>
      <c r="F184" s="309" t="s">
        <v>613</v>
      </c>
      <c r="G184" s="286"/>
      <c r="H184" s="286" t="s">
        <v>690</v>
      </c>
      <c r="I184" s="286" t="s">
        <v>648</v>
      </c>
      <c r="J184" s="286"/>
      <c r="K184" s="334"/>
    </row>
    <row r="185" s="1" customFormat="1" ht="15" customHeight="1">
      <c r="B185" s="311"/>
      <c r="C185" s="286" t="s">
        <v>114</v>
      </c>
      <c r="D185" s="286"/>
      <c r="E185" s="286"/>
      <c r="F185" s="309" t="s">
        <v>619</v>
      </c>
      <c r="G185" s="286"/>
      <c r="H185" s="286" t="s">
        <v>691</v>
      </c>
      <c r="I185" s="286" t="s">
        <v>615</v>
      </c>
      <c r="J185" s="286">
        <v>50</v>
      </c>
      <c r="K185" s="334"/>
    </row>
    <row r="186" s="1" customFormat="1" ht="15" customHeight="1">
      <c r="B186" s="311"/>
      <c r="C186" s="286" t="s">
        <v>692</v>
      </c>
      <c r="D186" s="286"/>
      <c r="E186" s="286"/>
      <c r="F186" s="309" t="s">
        <v>619</v>
      </c>
      <c r="G186" s="286"/>
      <c r="H186" s="286" t="s">
        <v>693</v>
      </c>
      <c r="I186" s="286" t="s">
        <v>694</v>
      </c>
      <c r="J186" s="286"/>
      <c r="K186" s="334"/>
    </row>
    <row r="187" s="1" customFormat="1" ht="15" customHeight="1">
      <c r="B187" s="311"/>
      <c r="C187" s="286" t="s">
        <v>695</v>
      </c>
      <c r="D187" s="286"/>
      <c r="E187" s="286"/>
      <c r="F187" s="309" t="s">
        <v>619</v>
      </c>
      <c r="G187" s="286"/>
      <c r="H187" s="286" t="s">
        <v>696</v>
      </c>
      <c r="I187" s="286" t="s">
        <v>694</v>
      </c>
      <c r="J187" s="286"/>
      <c r="K187" s="334"/>
    </row>
    <row r="188" s="1" customFormat="1" ht="15" customHeight="1">
      <c r="B188" s="311"/>
      <c r="C188" s="286" t="s">
        <v>697</v>
      </c>
      <c r="D188" s="286"/>
      <c r="E188" s="286"/>
      <c r="F188" s="309" t="s">
        <v>619</v>
      </c>
      <c r="G188" s="286"/>
      <c r="H188" s="286" t="s">
        <v>698</v>
      </c>
      <c r="I188" s="286" t="s">
        <v>694</v>
      </c>
      <c r="J188" s="286"/>
      <c r="K188" s="334"/>
    </row>
    <row r="189" s="1" customFormat="1" ht="15" customHeight="1">
      <c r="B189" s="311"/>
      <c r="C189" s="347" t="s">
        <v>699</v>
      </c>
      <c r="D189" s="286"/>
      <c r="E189" s="286"/>
      <c r="F189" s="309" t="s">
        <v>619</v>
      </c>
      <c r="G189" s="286"/>
      <c r="H189" s="286" t="s">
        <v>700</v>
      </c>
      <c r="I189" s="286" t="s">
        <v>701</v>
      </c>
      <c r="J189" s="348" t="s">
        <v>702</v>
      </c>
      <c r="K189" s="334"/>
    </row>
    <row r="190" s="17" customFormat="1" ht="15" customHeight="1">
      <c r="B190" s="349"/>
      <c r="C190" s="350" t="s">
        <v>703</v>
      </c>
      <c r="D190" s="351"/>
      <c r="E190" s="351"/>
      <c r="F190" s="352" t="s">
        <v>619</v>
      </c>
      <c r="G190" s="351"/>
      <c r="H190" s="351" t="s">
        <v>704</v>
      </c>
      <c r="I190" s="351" t="s">
        <v>701</v>
      </c>
      <c r="J190" s="353" t="s">
        <v>702</v>
      </c>
      <c r="K190" s="354"/>
    </row>
    <row r="191" s="1" customFormat="1" ht="15" customHeight="1">
      <c r="B191" s="311"/>
      <c r="C191" s="347" t="s">
        <v>42</v>
      </c>
      <c r="D191" s="286"/>
      <c r="E191" s="286"/>
      <c r="F191" s="309" t="s">
        <v>613</v>
      </c>
      <c r="G191" s="286"/>
      <c r="H191" s="283" t="s">
        <v>705</v>
      </c>
      <c r="I191" s="286" t="s">
        <v>706</v>
      </c>
      <c r="J191" s="286"/>
      <c r="K191" s="334"/>
    </row>
    <row r="192" s="1" customFormat="1" ht="15" customHeight="1">
      <c r="B192" s="311"/>
      <c r="C192" s="347" t="s">
        <v>707</v>
      </c>
      <c r="D192" s="286"/>
      <c r="E192" s="286"/>
      <c r="F192" s="309" t="s">
        <v>613</v>
      </c>
      <c r="G192" s="286"/>
      <c r="H192" s="286" t="s">
        <v>708</v>
      </c>
      <c r="I192" s="286" t="s">
        <v>648</v>
      </c>
      <c r="J192" s="286"/>
      <c r="K192" s="334"/>
    </row>
    <row r="193" s="1" customFormat="1" ht="15" customHeight="1">
      <c r="B193" s="311"/>
      <c r="C193" s="347" t="s">
        <v>709</v>
      </c>
      <c r="D193" s="286"/>
      <c r="E193" s="286"/>
      <c r="F193" s="309" t="s">
        <v>613</v>
      </c>
      <c r="G193" s="286"/>
      <c r="H193" s="286" t="s">
        <v>710</v>
      </c>
      <c r="I193" s="286" t="s">
        <v>648</v>
      </c>
      <c r="J193" s="286"/>
      <c r="K193" s="334"/>
    </row>
    <row r="194" s="1" customFormat="1" ht="15" customHeight="1">
      <c r="B194" s="311"/>
      <c r="C194" s="347" t="s">
        <v>711</v>
      </c>
      <c r="D194" s="286"/>
      <c r="E194" s="286"/>
      <c r="F194" s="309" t="s">
        <v>619</v>
      </c>
      <c r="G194" s="286"/>
      <c r="H194" s="286" t="s">
        <v>712</v>
      </c>
      <c r="I194" s="286" t="s">
        <v>648</v>
      </c>
      <c r="J194" s="286"/>
      <c r="K194" s="334"/>
    </row>
    <row r="195" s="1" customFormat="1" ht="15" customHeight="1">
      <c r="B195" s="340"/>
      <c r="C195" s="355"/>
      <c r="D195" s="320"/>
      <c r="E195" s="320"/>
      <c r="F195" s="320"/>
      <c r="G195" s="320"/>
      <c r="H195" s="320"/>
      <c r="I195" s="320"/>
      <c r="J195" s="320"/>
      <c r="K195" s="341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322"/>
      <c r="C197" s="332"/>
      <c r="D197" s="332"/>
      <c r="E197" s="332"/>
      <c r="F197" s="342"/>
      <c r="G197" s="332"/>
      <c r="H197" s="332"/>
      <c r="I197" s="332"/>
      <c r="J197" s="332"/>
      <c r="K197" s="322"/>
    </row>
    <row r="198" s="1" customFormat="1" ht="18.75" customHeight="1">
      <c r="B198" s="294"/>
      <c r="C198" s="294"/>
      <c r="D198" s="294"/>
      <c r="E198" s="294"/>
      <c r="F198" s="294"/>
      <c r="G198" s="294"/>
      <c r="H198" s="294"/>
      <c r="I198" s="294"/>
      <c r="J198" s="294"/>
      <c r="K198" s="294"/>
    </row>
    <row r="199" s="1" customFormat="1" ht="13.5">
      <c r="B199" s="273"/>
      <c r="C199" s="274"/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1">
      <c r="B200" s="276"/>
      <c r="C200" s="277" t="s">
        <v>713</v>
      </c>
      <c r="D200" s="277"/>
      <c r="E200" s="277"/>
      <c r="F200" s="277"/>
      <c r="G200" s="277"/>
      <c r="H200" s="277"/>
      <c r="I200" s="277"/>
      <c r="J200" s="277"/>
      <c r="K200" s="278"/>
    </row>
    <row r="201" s="1" customFormat="1" ht="25.5" customHeight="1">
      <c r="B201" s="276"/>
      <c r="C201" s="356" t="s">
        <v>714</v>
      </c>
      <c r="D201" s="356"/>
      <c r="E201" s="356"/>
      <c r="F201" s="356" t="s">
        <v>715</v>
      </c>
      <c r="G201" s="357"/>
      <c r="H201" s="356" t="s">
        <v>716</v>
      </c>
      <c r="I201" s="356"/>
      <c r="J201" s="356"/>
      <c r="K201" s="278"/>
    </row>
    <row r="202" s="1" customFormat="1" ht="5.25" customHeight="1">
      <c r="B202" s="311"/>
      <c r="C202" s="306"/>
      <c r="D202" s="306"/>
      <c r="E202" s="306"/>
      <c r="F202" s="306"/>
      <c r="G202" s="332"/>
      <c r="H202" s="306"/>
      <c r="I202" s="306"/>
      <c r="J202" s="306"/>
      <c r="K202" s="334"/>
    </row>
    <row r="203" s="1" customFormat="1" ht="15" customHeight="1">
      <c r="B203" s="311"/>
      <c r="C203" s="286" t="s">
        <v>706</v>
      </c>
      <c r="D203" s="286"/>
      <c r="E203" s="286"/>
      <c r="F203" s="309" t="s">
        <v>43</v>
      </c>
      <c r="G203" s="286"/>
      <c r="H203" s="286" t="s">
        <v>717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44</v>
      </c>
      <c r="G204" s="286"/>
      <c r="H204" s="286" t="s">
        <v>718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47</v>
      </c>
      <c r="G205" s="286"/>
      <c r="H205" s="286" t="s">
        <v>719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45</v>
      </c>
      <c r="G206" s="286"/>
      <c r="H206" s="286" t="s">
        <v>720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 t="s">
        <v>46</v>
      </c>
      <c r="G207" s="286"/>
      <c r="H207" s="286" t="s">
        <v>721</v>
      </c>
      <c r="I207" s="286"/>
      <c r="J207" s="286"/>
      <c r="K207" s="334"/>
    </row>
    <row r="208" s="1" customFormat="1" ht="15" customHeight="1">
      <c r="B208" s="311"/>
      <c r="C208" s="286"/>
      <c r="D208" s="286"/>
      <c r="E208" s="286"/>
      <c r="F208" s="309"/>
      <c r="G208" s="286"/>
      <c r="H208" s="286"/>
      <c r="I208" s="286"/>
      <c r="J208" s="286"/>
      <c r="K208" s="334"/>
    </row>
    <row r="209" s="1" customFormat="1" ht="15" customHeight="1">
      <c r="B209" s="311"/>
      <c r="C209" s="286" t="s">
        <v>660</v>
      </c>
      <c r="D209" s="286"/>
      <c r="E209" s="286"/>
      <c r="F209" s="309" t="s">
        <v>79</v>
      </c>
      <c r="G209" s="286"/>
      <c r="H209" s="286" t="s">
        <v>722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555</v>
      </c>
      <c r="G210" s="286"/>
      <c r="H210" s="286" t="s">
        <v>556</v>
      </c>
      <c r="I210" s="286"/>
      <c r="J210" s="286"/>
      <c r="K210" s="334"/>
    </row>
    <row r="211" s="1" customFormat="1" ht="15" customHeight="1">
      <c r="B211" s="311"/>
      <c r="C211" s="286"/>
      <c r="D211" s="286"/>
      <c r="E211" s="286"/>
      <c r="F211" s="309" t="s">
        <v>553</v>
      </c>
      <c r="G211" s="286"/>
      <c r="H211" s="286" t="s">
        <v>723</v>
      </c>
      <c r="I211" s="286"/>
      <c r="J211" s="286"/>
      <c r="K211" s="334"/>
    </row>
    <row r="212" s="1" customFormat="1" ht="15" customHeight="1">
      <c r="B212" s="358"/>
      <c r="C212" s="286"/>
      <c r="D212" s="286"/>
      <c r="E212" s="286"/>
      <c r="F212" s="309" t="s">
        <v>557</v>
      </c>
      <c r="G212" s="347"/>
      <c r="H212" s="338" t="s">
        <v>558</v>
      </c>
      <c r="I212" s="338"/>
      <c r="J212" s="338"/>
      <c r="K212" s="359"/>
    </row>
    <row r="213" s="1" customFormat="1" ht="15" customHeight="1">
      <c r="B213" s="358"/>
      <c r="C213" s="286"/>
      <c r="D213" s="286"/>
      <c r="E213" s="286"/>
      <c r="F213" s="309" t="s">
        <v>559</v>
      </c>
      <c r="G213" s="347"/>
      <c r="H213" s="338" t="s">
        <v>724</v>
      </c>
      <c r="I213" s="338"/>
      <c r="J213" s="338"/>
      <c r="K213" s="359"/>
    </row>
    <row r="214" s="1" customFormat="1" ht="15" customHeight="1">
      <c r="B214" s="358"/>
      <c r="C214" s="286"/>
      <c r="D214" s="286"/>
      <c r="E214" s="286"/>
      <c r="F214" s="309"/>
      <c r="G214" s="347"/>
      <c r="H214" s="338"/>
      <c r="I214" s="338"/>
      <c r="J214" s="338"/>
      <c r="K214" s="359"/>
    </row>
    <row r="215" s="1" customFormat="1" ht="15" customHeight="1">
      <c r="B215" s="358"/>
      <c r="C215" s="286" t="s">
        <v>684</v>
      </c>
      <c r="D215" s="286"/>
      <c r="E215" s="286"/>
      <c r="F215" s="309">
        <v>1</v>
      </c>
      <c r="G215" s="347"/>
      <c r="H215" s="338" t="s">
        <v>725</v>
      </c>
      <c r="I215" s="338"/>
      <c r="J215" s="338"/>
      <c r="K215" s="359"/>
    </row>
    <row r="216" s="1" customFormat="1" ht="15" customHeight="1">
      <c r="B216" s="358"/>
      <c r="C216" s="286"/>
      <c r="D216" s="286"/>
      <c r="E216" s="286"/>
      <c r="F216" s="309">
        <v>2</v>
      </c>
      <c r="G216" s="347"/>
      <c r="H216" s="338" t="s">
        <v>726</v>
      </c>
      <c r="I216" s="338"/>
      <c r="J216" s="338"/>
      <c r="K216" s="359"/>
    </row>
    <row r="217" s="1" customFormat="1" ht="15" customHeight="1">
      <c r="B217" s="358"/>
      <c r="C217" s="286"/>
      <c r="D217" s="286"/>
      <c r="E217" s="286"/>
      <c r="F217" s="309">
        <v>3</v>
      </c>
      <c r="G217" s="347"/>
      <c r="H217" s="338" t="s">
        <v>727</v>
      </c>
      <c r="I217" s="338"/>
      <c r="J217" s="338"/>
      <c r="K217" s="359"/>
    </row>
    <row r="218" s="1" customFormat="1" ht="15" customHeight="1">
      <c r="B218" s="358"/>
      <c r="C218" s="286"/>
      <c r="D218" s="286"/>
      <c r="E218" s="286"/>
      <c r="F218" s="309">
        <v>4</v>
      </c>
      <c r="G218" s="347"/>
      <c r="H218" s="338" t="s">
        <v>728</v>
      </c>
      <c r="I218" s="338"/>
      <c r="J218" s="338"/>
      <c r="K218" s="359"/>
    </row>
    <row r="219" s="1" customFormat="1" ht="12.75" customHeight="1">
      <c r="B219" s="360"/>
      <c r="C219" s="361"/>
      <c r="D219" s="361"/>
      <c r="E219" s="361"/>
      <c r="F219" s="361"/>
      <c r="G219" s="361"/>
      <c r="H219" s="361"/>
      <c r="I219" s="361"/>
      <c r="J219" s="361"/>
      <c r="K219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2024-11-07T12:26:50Z</dcterms:created>
  <dcterms:modified xsi:type="dcterms:W3CDTF">2024-11-07T12:26:52Z</dcterms:modified>
</cp:coreProperties>
</file>